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3"/>
  </bookViews>
  <sheets>
    <sheet name="BM-IS" sheetId="1" r:id="rId1"/>
    <sheet name="BM-E" sheetId="2" r:id="rId2"/>
    <sheet name="BM-BS" sheetId="3" r:id="rId3"/>
    <sheet name="BM-CF1" sheetId="4" r:id="rId4"/>
  </sheets>
  <definedNames/>
  <calcPr fullCalcOnLoad="1"/>
</workbook>
</file>

<file path=xl/sharedStrings.xml><?xml version="1.0" encoding="utf-8"?>
<sst xmlns="http://schemas.openxmlformats.org/spreadsheetml/2006/main" count="188" uniqueCount="145">
  <si>
    <t>Gross profit</t>
  </si>
  <si>
    <t>(The figures have not been audited)</t>
  </si>
  <si>
    <t>CONDENSED CONSOLIDATED INCOME STATEMENT</t>
  </si>
  <si>
    <t>CURRENT</t>
  </si>
  <si>
    <t>QUARTER</t>
  </si>
  <si>
    <t>TO DATE</t>
  </si>
  <si>
    <t>RM '000</t>
  </si>
  <si>
    <t>Other income</t>
  </si>
  <si>
    <t>Gain on disposal of subsidiary</t>
  </si>
  <si>
    <t>Share of results of associates</t>
  </si>
  <si>
    <t>Profit/(Loss) before tax</t>
  </si>
  <si>
    <t>(g)</t>
  </si>
  <si>
    <t>(h)</t>
  </si>
  <si>
    <t>(i ) Profit/(loss) after tax</t>
  </si>
  <si>
    <t>(ii) Less minority interests</t>
  </si>
  <si>
    <t>(i)</t>
  </si>
  <si>
    <t>Net profit/(loss) for the period</t>
  </si>
  <si>
    <t>CONDENSED CONSOLIDATED STATEMENT OF CHANGES IN EQUITY</t>
  </si>
  <si>
    <t>As at 1 January 2003</t>
  </si>
  <si>
    <t>As previously stated</t>
  </si>
  <si>
    <t>Prior year adjustment</t>
  </si>
  <si>
    <t>As at 1 January 2003(restated)</t>
  </si>
  <si>
    <t>CONDENSED CONSOLIDATED BALANCE SHEET</t>
  </si>
  <si>
    <t>NON-CURRENT ASSETS</t>
  </si>
  <si>
    <t xml:space="preserve"> Property, plant and equipment</t>
  </si>
  <si>
    <t xml:space="preserve"> Net goodwill arising on consolidation</t>
  </si>
  <si>
    <t xml:space="preserve"> Sinking fund account</t>
  </si>
  <si>
    <t xml:space="preserve"> Associated Companies</t>
  </si>
  <si>
    <t xml:space="preserve"> Land and development expenditure</t>
  </si>
  <si>
    <t xml:space="preserve"> Other investments</t>
  </si>
  <si>
    <t>Other receivables</t>
  </si>
  <si>
    <t>NET CURRENT ASSETS</t>
  </si>
  <si>
    <t>FINANCED BY:</t>
  </si>
  <si>
    <t>Retained profits</t>
  </si>
  <si>
    <t>Minority interests</t>
  </si>
  <si>
    <t>Redeemable preference shares</t>
  </si>
  <si>
    <t>Retirement benefits</t>
  </si>
  <si>
    <t>Non-current liabilities</t>
  </si>
  <si>
    <t>NTA per share (RM)</t>
  </si>
  <si>
    <t>(The Condensed Consolidated Balance Sheets should be read in conjunction with the Annual Financial  Report for the year</t>
  </si>
  <si>
    <t>CONDENSED CONSOLIDATED CASH FLOW STATEMENT</t>
  </si>
  <si>
    <t>NET INCREASE IN CASH AND CASH EQUIVALENTS</t>
  </si>
  <si>
    <t>CASH AND CASH EQUIVALENTS AT END OF PERIOD</t>
  </si>
  <si>
    <t>Cash and cash equivalents comprise:</t>
  </si>
  <si>
    <t>Total cash and cash equivalents</t>
  </si>
  <si>
    <t xml:space="preserve">Deposits pledged for guarantees and hire purchase facilities granted </t>
  </si>
  <si>
    <t xml:space="preserve">    to certain subsidiaries</t>
  </si>
  <si>
    <t xml:space="preserve">(The Condensed Consolidated Cash Flow Statement should be read in conjunction with the Annual Financial  </t>
  </si>
  <si>
    <t>PERIOD</t>
  </si>
  <si>
    <t xml:space="preserve"> ended 31st December 2003)</t>
  </si>
  <si>
    <t xml:space="preserve"> Report for the year ended 31st December 2003)</t>
  </si>
  <si>
    <t>Operating expenses</t>
  </si>
  <si>
    <t xml:space="preserve">(The Condensed Consolidated Statement of Changes in Equity should be read in conjunction with the </t>
  </si>
  <si>
    <t xml:space="preserve"> Annual Financial Report for the year ended 31st December 2003)</t>
  </si>
  <si>
    <t>CURRENT LIABILITIES</t>
  </si>
  <si>
    <t>CURRENT ASSETS</t>
  </si>
  <si>
    <t>Trade receivables</t>
  </si>
  <si>
    <t>Inventories</t>
  </si>
  <si>
    <t>Short term borrowings</t>
  </si>
  <si>
    <t>Trade payables</t>
  </si>
  <si>
    <t>Other payables</t>
  </si>
  <si>
    <t>Long term borrowings</t>
  </si>
  <si>
    <t>Share capital</t>
  </si>
  <si>
    <t>Share premium</t>
  </si>
  <si>
    <t>Revenue</t>
  </si>
  <si>
    <t>Cost of sales</t>
  </si>
  <si>
    <t>Finance cost</t>
  </si>
  <si>
    <t>Income tax</t>
  </si>
  <si>
    <t>Share Capital</t>
  </si>
  <si>
    <t>Cash and bank balances</t>
  </si>
  <si>
    <t>YEAR</t>
  </si>
  <si>
    <t>PRECEDING</t>
  </si>
  <si>
    <t xml:space="preserve">CORRESPONDING </t>
  </si>
  <si>
    <t>Investment income</t>
  </si>
  <si>
    <t>Tax recoverable</t>
  </si>
  <si>
    <t>Operating profit</t>
  </si>
  <si>
    <t>Total</t>
  </si>
  <si>
    <t>Taxation</t>
  </si>
  <si>
    <t>Bank overdraft</t>
  </si>
  <si>
    <t>Development properties</t>
  </si>
  <si>
    <t>Deferred taxation liabilities</t>
  </si>
  <si>
    <t>As at 1 January 2004</t>
  </si>
  <si>
    <t>Deferred tax asset</t>
  </si>
  <si>
    <t>INDIVIDUAL PERIOD</t>
  </si>
  <si>
    <t>CUMULATIVE PERIOD</t>
  </si>
  <si>
    <t>PERAK CORPORATION BERHAD</t>
  </si>
  <si>
    <t>Shareholders' equity</t>
  </si>
  <si>
    <t xml:space="preserve">PERAK CORPORATION BERHAD </t>
  </si>
  <si>
    <t>(Company no. 210915-U)</t>
  </si>
  <si>
    <t>(Incorporated in Malaysia)</t>
  </si>
  <si>
    <t>AS AT</t>
  </si>
  <si>
    <t>RM'000</t>
  </si>
  <si>
    <t xml:space="preserve"> </t>
  </si>
  <si>
    <t>Net cash generated from (used in) operating activities</t>
  </si>
  <si>
    <t>Non-</t>
  </si>
  <si>
    <t>Distributable</t>
  </si>
  <si>
    <t xml:space="preserve">Share </t>
  </si>
  <si>
    <t>Premium</t>
  </si>
  <si>
    <t xml:space="preserve">Retained </t>
  </si>
  <si>
    <t>profits</t>
  </si>
  <si>
    <t xml:space="preserve">(The Condensed Consolidated Income Statement should be read in conjunction with the Annual Financial  </t>
  </si>
  <si>
    <t>1  (a)</t>
  </si>
  <si>
    <t xml:space="preserve">   (b)</t>
  </si>
  <si>
    <t>2 (a)</t>
  </si>
  <si>
    <t xml:space="preserve">   (c)</t>
  </si>
  <si>
    <t xml:space="preserve">   (f)</t>
  </si>
  <si>
    <t xml:space="preserve">   (c) </t>
  </si>
  <si>
    <t xml:space="preserve">   (d)</t>
  </si>
  <si>
    <t xml:space="preserve"> (e)</t>
  </si>
  <si>
    <t xml:space="preserve">(a) Basic   </t>
  </si>
  <si>
    <t xml:space="preserve">(b) Diluted </t>
  </si>
  <si>
    <t>Earnings per share  (sen)</t>
  </si>
  <si>
    <t>FOR THE QUARTER ENDED: 30 JUNE 2004</t>
  </si>
  <si>
    <t>6 months ended 30 June 2003</t>
  </si>
  <si>
    <t>As at 30 June 2003</t>
  </si>
  <si>
    <t>FOR THE QUARTER ENDED 30 JUNE 2004</t>
  </si>
  <si>
    <t>6 months ended 30 June 2004</t>
  </si>
  <si>
    <t>As at 30 June 2004</t>
  </si>
  <si>
    <t>AS AT 30 JUNE 2004</t>
  </si>
  <si>
    <t>FOR THE SIX MONTHS ENDED 30 JUNE 2004</t>
  </si>
  <si>
    <t>Profit before taxation</t>
  </si>
  <si>
    <t>Adjustment for non-cash flow:</t>
  </si>
  <si>
    <t>Non -cash items</t>
  </si>
  <si>
    <t>Non-operating items (which are investing/financing)</t>
  </si>
  <si>
    <t>Operating profit before working capital changes</t>
  </si>
  <si>
    <t>Changes in working capital:</t>
  </si>
  <si>
    <t>(Increase) in current assets</t>
  </si>
  <si>
    <t>Increase in current liabilities</t>
  </si>
  <si>
    <t>Cash generated from (used in) operations</t>
  </si>
  <si>
    <t>Other operating expenses paid</t>
  </si>
  <si>
    <t>Investing activities</t>
  </si>
  <si>
    <t>Proceeds from disposal of subsidiary</t>
  </si>
  <si>
    <t>Dividends received</t>
  </si>
  <si>
    <t>Interest received</t>
  </si>
  <si>
    <t>Purchase of property, plant and equipment</t>
  </si>
  <si>
    <t>Other investing activities</t>
  </si>
  <si>
    <t>Net cash (used in) generated from investing activities</t>
  </si>
  <si>
    <t>Financing activities</t>
  </si>
  <si>
    <t>Interest paid</t>
  </si>
  <si>
    <t>Repayment of bank borrowings</t>
  </si>
  <si>
    <t>Other financing activities</t>
  </si>
  <si>
    <t>Net cash generated from (used in) financing activities</t>
  </si>
  <si>
    <t>CASH AND CASH EQUIVALENTS AT BEGINNING OF PERIOD</t>
  </si>
  <si>
    <t>Net profit for the period</t>
  </si>
  <si>
    <t>Net (loss) for the period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</si>
</sst>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_-* #,##0.0_-;\-* #,##0.0_-;_-* &quot;-&quot;??_-;_-@_-"/>
    <numFmt numFmtId="175" formatCode="_-* #,##0_-;\-* #,##0_-;_-* &quot;-&quot;??_-;_-@_-"/>
    <numFmt numFmtId="176" formatCode="_-* ###0.00_-;* #\(##0.00\)_-;_-* &quot;-&quot;??_-;_-@_-"/>
    <numFmt numFmtId="177" formatCode="_(#,##0_);_*\(#,##0\);_(* &quot;-&quot;??_);_(@_)"/>
    <numFmt numFmtId="178" formatCode="_(* #,##0.0_);_(* \(#,##0.0\);_(* &quot;-&quot;??_);_(@_)"/>
    <numFmt numFmtId="179" formatCode="_(* #,##0_);_(* \(#,##0\);_(* &quot;-&quot;??_);_(@_)"/>
    <numFmt numFmtId="180" formatCode="d/m/yy;@"/>
    <numFmt numFmtId="181" formatCode="_(* #,##0_);_(* \(#,##0\);_(* &quot;-&quot;?_);_(@_)"/>
    <numFmt numFmtId="182" formatCode="_(* #,##0.0000_);_(* \(#,##0.0000\);_(* &quot;-&quot;??_);_(@_)"/>
    <numFmt numFmtId="183" formatCode="_-* #,##0_-;\(\ #,##0\)_';_-* &quot;-&quot;??_-;_-@_-"/>
    <numFmt numFmtId="184" formatCode="dd/mm/yy;@"/>
    <numFmt numFmtId="185" formatCode="_-* #,##0.00_-;\(\ #,##0.00\)_';_-* &quot;-&quot;??_-;_-@_-"/>
    <numFmt numFmtId="186" formatCode="_-* #,##0_-;* \(#,##0\)_-;_-* &quot;-&quot;??_-;_-@_-"/>
    <numFmt numFmtId="187" formatCode="_-* #,##0.0_-;\-* #,##0.0_-;_-* &quot;-&quot;?_-;_-@_-"/>
    <numFmt numFmtId="188" formatCode="_-* #,##0_-;\-* #,##0_-;_-* &quot;-&quot;?_-;_-@_-"/>
    <numFmt numFmtId="189" formatCode="_(* #,##0.0_);_(* \(#,##0.0\);_(* &quot;-&quot;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5" fontId="3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79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Border="1" applyAlignment="1">
      <alignment/>
    </xf>
    <xf numFmtId="0" fontId="3" fillId="0" borderId="0" xfId="0" applyFont="1" applyFill="1" applyAlignment="1">
      <alignment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83" fontId="0" fillId="0" borderId="0" xfId="15" applyNumberFormat="1" applyAlignment="1">
      <alignment/>
    </xf>
    <xf numFmtId="183" fontId="0" fillId="0" borderId="2" xfId="15" applyNumberFormat="1" applyBorder="1" applyAlignment="1">
      <alignment/>
    </xf>
    <xf numFmtId="0" fontId="0" fillId="0" borderId="0" xfId="0" applyFont="1" applyFill="1" applyAlignment="1">
      <alignment/>
    </xf>
    <xf numFmtId="183" fontId="0" fillId="0" borderId="0" xfId="15" applyNumberFormat="1" applyBorder="1" applyAlignment="1">
      <alignment/>
    </xf>
    <xf numFmtId="183" fontId="0" fillId="0" borderId="1" xfId="0" applyNumberFormat="1" applyBorder="1" applyAlignment="1">
      <alignment/>
    </xf>
    <xf numFmtId="183" fontId="0" fillId="0" borderId="2" xfId="15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83" fontId="0" fillId="0" borderId="0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79" fontId="3" fillId="0" borderId="4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79" fontId="3" fillId="0" borderId="5" xfId="15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179" fontId="3" fillId="0" borderId="7" xfId="0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9" fontId="3" fillId="0" borderId="8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41" fontId="3" fillId="0" borderId="0" xfId="15" applyNumberFormat="1" applyFont="1" applyAlignment="1">
      <alignment/>
    </xf>
    <xf numFmtId="179" fontId="3" fillId="0" borderId="8" xfId="15" applyNumberFormat="1" applyFont="1" applyBorder="1" applyAlignment="1">
      <alignment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16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79" fontId="0" fillId="0" borderId="0" xfId="15" applyNumberFormat="1" applyFont="1" applyBorder="1" applyAlignment="1">
      <alignment horizontal="center"/>
    </xf>
    <xf numFmtId="179" fontId="0" fillId="0" borderId="2" xfId="15" applyNumberFormat="1" applyFont="1" applyBorder="1" applyAlignment="1">
      <alignment horizontal="center"/>
    </xf>
    <xf numFmtId="183" fontId="0" fillId="0" borderId="0" xfId="0" applyNumberFormat="1" applyFont="1" applyAlignment="1">
      <alignment/>
    </xf>
    <xf numFmtId="183" fontId="0" fillId="0" borderId="0" xfId="15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79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right"/>
    </xf>
    <xf numFmtId="179" fontId="0" fillId="0" borderId="0" xfId="15" applyNumberFormat="1" applyFont="1" applyAlignment="1">
      <alignment horizontal="right"/>
    </xf>
    <xf numFmtId="0" fontId="0" fillId="0" borderId="2" xfId="0" applyFont="1" applyBorder="1" applyAlignment="1">
      <alignment/>
    </xf>
    <xf numFmtId="179" fontId="0" fillId="0" borderId="4" xfId="15" applyNumberFormat="1" applyFont="1" applyBorder="1" applyAlignment="1">
      <alignment/>
    </xf>
    <xf numFmtId="179" fontId="0" fillId="0" borderId="9" xfId="15" applyNumberFormat="1" applyFont="1" applyFill="1" applyBorder="1" applyAlignment="1">
      <alignment/>
    </xf>
    <xf numFmtId="185" fontId="0" fillId="0" borderId="9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0" fillId="0" borderId="9" xfId="15" applyNumberFormat="1" applyFont="1" applyBorder="1" applyAlignment="1">
      <alignment horizontal="center"/>
    </xf>
    <xf numFmtId="43" fontId="0" fillId="0" borderId="0" xfId="15" applyNumberFormat="1" applyFont="1" applyAlignment="1">
      <alignment horizontal="center"/>
    </xf>
    <xf numFmtId="179" fontId="0" fillId="0" borderId="9" xfId="15" applyNumberFormat="1" applyFont="1" applyBorder="1" applyAlignment="1">
      <alignment horizontal="center"/>
    </xf>
    <xf numFmtId="3" fontId="0" fillId="0" borderId="0" xfId="15" applyNumberFormat="1" applyFont="1" applyAlignment="1">
      <alignment/>
    </xf>
    <xf numFmtId="179" fontId="14" fillId="0" borderId="0" xfId="15" applyNumberFormat="1" applyFont="1" applyAlignment="1">
      <alignment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6" fontId="15" fillId="0" borderId="0" xfId="0" applyNumberFormat="1" applyFont="1" applyFill="1" applyBorder="1" applyAlignment="1">
      <alignment horizontal="right"/>
    </xf>
    <xf numFmtId="183" fontId="4" fillId="0" borderId="0" xfId="15" applyNumberFormat="1" applyFont="1" applyBorder="1" applyAlignment="1">
      <alignment/>
    </xf>
    <xf numFmtId="179" fontId="4" fillId="0" borderId="0" xfId="15" applyNumberFormat="1" applyFont="1" applyFill="1" applyAlignment="1">
      <alignment/>
    </xf>
    <xf numFmtId="179" fontId="4" fillId="0" borderId="0" xfId="15" applyNumberFormat="1" applyFont="1" applyAlignment="1">
      <alignment/>
    </xf>
    <xf numFmtId="179" fontId="4" fillId="0" borderId="0" xfId="15" applyNumberFormat="1" applyFont="1" applyFill="1" applyBorder="1" applyAlignment="1">
      <alignment/>
    </xf>
    <xf numFmtId="179" fontId="4" fillId="0" borderId="2" xfId="15" applyNumberFormat="1" applyFont="1" applyFill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3" xfId="15" applyNumberFormat="1" applyFont="1" applyFill="1" applyBorder="1" applyAlignment="1">
      <alignment/>
    </xf>
    <xf numFmtId="179" fontId="4" fillId="0" borderId="3" xfId="15" applyNumberFormat="1" applyFont="1" applyBorder="1" applyAlignment="1">
      <alignment/>
    </xf>
    <xf numFmtId="179" fontId="4" fillId="0" borderId="1" xfId="15" applyNumberFormat="1" applyFont="1" applyFill="1" applyBorder="1" applyAlignment="1">
      <alignment/>
    </xf>
    <xf numFmtId="179" fontId="4" fillId="0" borderId="1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79" fontId="4" fillId="0" borderId="2" xfId="15" applyNumberFormat="1" applyFont="1" applyBorder="1" applyAlignment="1">
      <alignment/>
    </xf>
    <xf numFmtId="0" fontId="15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A61" sqref="A1:K61"/>
    </sheetView>
  </sheetViews>
  <sheetFormatPr defaultColWidth="9.140625" defaultRowHeight="12.75"/>
  <cols>
    <col min="1" max="1" width="5.00390625" style="30" customWidth="1"/>
    <col min="2" max="3" width="9.140625" style="30" customWidth="1"/>
    <col min="4" max="4" width="6.8515625" style="30" customWidth="1"/>
    <col min="5" max="5" width="13.421875" style="30" customWidth="1"/>
    <col min="6" max="6" width="0.9921875" style="30" customWidth="1"/>
    <col min="7" max="7" width="19.7109375" style="30" customWidth="1"/>
    <col min="8" max="8" width="1.421875" style="30" customWidth="1"/>
    <col min="9" max="9" width="12.421875" style="30" customWidth="1"/>
    <col min="10" max="10" width="0.9921875" style="30" customWidth="1"/>
    <col min="11" max="11" width="20.00390625" style="30" customWidth="1"/>
    <col min="12" max="16384" width="9.140625" style="30" customWidth="1"/>
  </cols>
  <sheetData>
    <row r="1" spans="1:14" ht="12.75">
      <c r="A1" s="1" t="s">
        <v>87</v>
      </c>
      <c r="I1" s="56"/>
      <c r="J1" s="56"/>
      <c r="L1" s="26"/>
      <c r="M1" s="26"/>
      <c r="N1" s="26"/>
    </row>
    <row r="2" spans="1:7" ht="12.75">
      <c r="A2" s="30" t="s">
        <v>88</v>
      </c>
      <c r="G2" s="57"/>
    </row>
    <row r="3" ht="12.75">
      <c r="A3" s="30" t="s">
        <v>89</v>
      </c>
    </row>
    <row r="5" ht="12.75">
      <c r="A5" s="1" t="s">
        <v>2</v>
      </c>
    </row>
    <row r="6" ht="12.75">
      <c r="A6" s="1" t="s">
        <v>112</v>
      </c>
    </row>
    <row r="7" spans="1:11" ht="12.75">
      <c r="A7" s="30" t="s">
        <v>1</v>
      </c>
      <c r="G7" s="26"/>
      <c r="H7" s="26"/>
      <c r="I7" s="26"/>
      <c r="J7" s="26"/>
      <c r="K7" s="26"/>
    </row>
    <row r="8" ht="5.25" customHeight="1">
      <c r="A8" s="1"/>
    </row>
    <row r="9" ht="4.5" customHeight="1">
      <c r="A9" s="58"/>
    </row>
    <row r="10" spans="1:12" ht="12.75">
      <c r="A10" s="1"/>
      <c r="B10" s="1"/>
      <c r="C10" s="1"/>
      <c r="D10" s="1"/>
      <c r="E10" s="104" t="s">
        <v>83</v>
      </c>
      <c r="F10" s="104"/>
      <c r="G10" s="104"/>
      <c r="H10" s="22"/>
      <c r="I10" s="104" t="s">
        <v>84</v>
      </c>
      <c r="J10" s="104"/>
      <c r="K10" s="104"/>
      <c r="L10" s="22"/>
    </row>
    <row r="11" spans="1:12" ht="12.75">
      <c r="A11" s="1"/>
      <c r="B11" s="1"/>
      <c r="C11" s="1"/>
      <c r="D11" s="1"/>
      <c r="E11" s="22" t="s">
        <v>3</v>
      </c>
      <c r="F11" s="22"/>
      <c r="G11" s="22" t="s">
        <v>71</v>
      </c>
      <c r="H11" s="22"/>
      <c r="I11" s="22" t="s">
        <v>3</v>
      </c>
      <c r="J11" s="22"/>
      <c r="K11" s="22" t="s">
        <v>71</v>
      </c>
      <c r="L11" s="22"/>
    </row>
    <row r="12" spans="1:12" ht="12.75">
      <c r="A12" s="1"/>
      <c r="B12" s="1"/>
      <c r="C12" s="1"/>
      <c r="D12" s="1"/>
      <c r="E12" s="22" t="s">
        <v>70</v>
      </c>
      <c r="F12" s="22"/>
      <c r="G12" s="59" t="s">
        <v>70</v>
      </c>
      <c r="I12" s="59" t="s">
        <v>70</v>
      </c>
      <c r="J12" s="22"/>
      <c r="K12" s="59" t="s">
        <v>70</v>
      </c>
      <c r="L12" s="22"/>
    </row>
    <row r="13" spans="1:12" ht="12.75">
      <c r="A13" s="1"/>
      <c r="B13" s="1"/>
      <c r="C13" s="1"/>
      <c r="D13" s="1"/>
      <c r="E13" s="59" t="s">
        <v>4</v>
      </c>
      <c r="F13" s="59"/>
      <c r="G13" s="59" t="s">
        <v>72</v>
      </c>
      <c r="I13" s="59" t="s">
        <v>5</v>
      </c>
      <c r="J13" s="59"/>
      <c r="K13" s="59" t="s">
        <v>72</v>
      </c>
      <c r="L13" s="22"/>
    </row>
    <row r="14" spans="1:12" ht="12.75">
      <c r="A14" s="1"/>
      <c r="B14" s="1"/>
      <c r="C14" s="1"/>
      <c r="D14" s="1"/>
      <c r="E14" s="59"/>
      <c r="F14" s="59"/>
      <c r="G14" s="59" t="s">
        <v>4</v>
      </c>
      <c r="I14" s="59"/>
      <c r="J14" s="59"/>
      <c r="K14" s="59" t="s">
        <v>48</v>
      </c>
      <c r="L14" s="22"/>
    </row>
    <row r="15" spans="5:12" ht="12.75">
      <c r="E15" s="60">
        <v>38168</v>
      </c>
      <c r="F15" s="60"/>
      <c r="G15" s="60">
        <v>37802</v>
      </c>
      <c r="I15" s="60">
        <v>38168</v>
      </c>
      <c r="J15" s="60"/>
      <c r="K15" s="60">
        <v>37802</v>
      </c>
      <c r="L15" s="61"/>
    </row>
    <row r="16" spans="5:12" ht="12.75">
      <c r="E16" s="22" t="s">
        <v>6</v>
      </c>
      <c r="F16" s="22"/>
      <c r="G16" s="22" t="s">
        <v>6</v>
      </c>
      <c r="I16" s="22" t="s">
        <v>6</v>
      </c>
      <c r="J16" s="22"/>
      <c r="K16" s="22" t="s">
        <v>6</v>
      </c>
      <c r="L16" s="61"/>
    </row>
    <row r="17" spans="5:12" ht="12.75">
      <c r="E17" s="61"/>
      <c r="F17" s="61"/>
      <c r="I17" s="61"/>
      <c r="J17" s="61"/>
      <c r="K17" s="61"/>
      <c r="L17" s="62"/>
    </row>
    <row r="18" spans="7:12" ht="12.75">
      <c r="G18" s="22"/>
      <c r="L18" s="33"/>
    </row>
    <row r="19" spans="1:12" ht="12.75">
      <c r="A19" s="30" t="s">
        <v>101</v>
      </c>
      <c r="B19" s="30" t="s">
        <v>64</v>
      </c>
      <c r="E19" s="34">
        <v>38783</v>
      </c>
      <c r="F19" s="34"/>
      <c r="G19" s="34">
        <v>27010</v>
      </c>
      <c r="H19" s="34"/>
      <c r="I19" s="63">
        <v>62762</v>
      </c>
      <c r="J19" s="34"/>
      <c r="K19" s="63">
        <v>51047</v>
      </c>
      <c r="L19" s="33"/>
    </row>
    <row r="20" spans="5:12" ht="12.75">
      <c r="E20" s="33"/>
      <c r="F20" s="33"/>
      <c r="G20" s="33"/>
      <c r="H20" s="33"/>
      <c r="I20" s="33"/>
      <c r="J20" s="33"/>
      <c r="K20" s="33"/>
      <c r="L20" s="33"/>
    </row>
    <row r="21" spans="2:12" ht="12.75">
      <c r="B21" s="30" t="s">
        <v>65</v>
      </c>
      <c r="E21" s="35">
        <v>-24519</v>
      </c>
      <c r="F21" s="33"/>
      <c r="G21" s="35">
        <v>-15127</v>
      </c>
      <c r="H21" s="33"/>
      <c r="I21" s="64">
        <v>-39096</v>
      </c>
      <c r="J21" s="64"/>
      <c r="K21" s="64">
        <v>-26810</v>
      </c>
      <c r="L21" s="33"/>
    </row>
    <row r="22" spans="2:12" ht="12.75">
      <c r="B22" s="30" t="s">
        <v>0</v>
      </c>
      <c r="E22" s="33">
        <f>SUM(E19:E21)</f>
        <v>14264</v>
      </c>
      <c r="F22" s="33"/>
      <c r="G22" s="33">
        <f>SUM(G19:G21)</f>
        <v>11883</v>
      </c>
      <c r="H22" s="33"/>
      <c r="I22" s="33">
        <f>I19+I21</f>
        <v>23666</v>
      </c>
      <c r="J22" s="33"/>
      <c r="K22" s="33">
        <f>K19+K21</f>
        <v>24237</v>
      </c>
      <c r="L22" s="33"/>
    </row>
    <row r="23" spans="5:12" ht="12.75">
      <c r="E23" s="33"/>
      <c r="F23" s="33"/>
      <c r="G23" s="33"/>
      <c r="H23" s="33"/>
      <c r="I23" s="34"/>
      <c r="J23" s="34"/>
      <c r="K23" s="34"/>
      <c r="L23" s="33"/>
    </row>
    <row r="24" spans="1:12" ht="12.75">
      <c r="A24" s="30" t="s">
        <v>102</v>
      </c>
      <c r="B24" s="30" t="s">
        <v>73</v>
      </c>
      <c r="E24" s="32">
        <v>0</v>
      </c>
      <c r="F24" s="32"/>
      <c r="G24" s="32">
        <v>0</v>
      </c>
      <c r="H24" s="32"/>
      <c r="I24" s="65">
        <v>0</v>
      </c>
      <c r="J24" s="32"/>
      <c r="K24" s="66">
        <v>0</v>
      </c>
      <c r="L24" s="33"/>
    </row>
    <row r="25" spans="5:12" ht="12.75"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61" t="s">
        <v>106</v>
      </c>
      <c r="B26" s="30" t="s">
        <v>7</v>
      </c>
      <c r="E26" s="34">
        <v>600</v>
      </c>
      <c r="F26" s="34"/>
      <c r="G26" s="34">
        <v>325</v>
      </c>
      <c r="H26" s="33"/>
      <c r="I26" s="63">
        <v>1010</v>
      </c>
      <c r="J26" s="34"/>
      <c r="K26" s="63">
        <v>755</v>
      </c>
      <c r="L26" s="33"/>
    </row>
    <row r="27" spans="5:12" ht="12.75"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67" t="s">
        <v>103</v>
      </c>
      <c r="B28" s="30" t="s">
        <v>51</v>
      </c>
      <c r="E28" s="34">
        <v>-6909</v>
      </c>
      <c r="F28" s="34"/>
      <c r="G28" s="34">
        <v>-5669</v>
      </c>
      <c r="H28" s="34"/>
      <c r="I28" s="63">
        <v>-12211</v>
      </c>
      <c r="J28" s="63"/>
      <c r="K28" s="63">
        <v>-20826</v>
      </c>
      <c r="L28" s="33"/>
    </row>
    <row r="29" spans="1:12" ht="12.75">
      <c r="A29" s="67"/>
      <c r="E29" s="34"/>
      <c r="F29" s="33"/>
      <c r="G29" s="34"/>
      <c r="H29" s="33"/>
      <c r="I29" s="63"/>
      <c r="J29" s="68"/>
      <c r="K29" s="63"/>
      <c r="L29" s="33"/>
    </row>
    <row r="30" spans="1:12" ht="12.75">
      <c r="A30" s="30" t="s">
        <v>102</v>
      </c>
      <c r="B30" s="30" t="s">
        <v>8</v>
      </c>
      <c r="E30" s="35">
        <v>0</v>
      </c>
      <c r="F30" s="33"/>
      <c r="G30" s="35">
        <v>0</v>
      </c>
      <c r="H30" s="33"/>
      <c r="I30" s="35">
        <f>E30</f>
        <v>0</v>
      </c>
      <c r="J30" s="33"/>
      <c r="K30" s="35">
        <v>3460</v>
      </c>
      <c r="L30" s="33"/>
    </row>
    <row r="31" spans="1:12" ht="12.75">
      <c r="A31" s="67"/>
      <c r="E31" s="33"/>
      <c r="F31" s="33"/>
      <c r="G31" s="33"/>
      <c r="H31" s="33"/>
      <c r="J31" s="33"/>
      <c r="L31" s="33"/>
    </row>
    <row r="32" spans="1:12" ht="12.75">
      <c r="A32" s="30" t="s">
        <v>104</v>
      </c>
      <c r="B32" s="30" t="s">
        <v>75</v>
      </c>
      <c r="E32" s="33">
        <f>E22+E26+E28+E30</f>
        <v>7955</v>
      </c>
      <c r="F32" s="33"/>
      <c r="G32" s="33">
        <f>G22+G26+G28+G30</f>
        <v>6539</v>
      </c>
      <c r="H32" s="33"/>
      <c r="I32" s="33">
        <f>I22+I26+I28+I30</f>
        <v>12465</v>
      </c>
      <c r="J32" s="33"/>
      <c r="K32" s="33">
        <f>K22+K26+K28+K30</f>
        <v>7626</v>
      </c>
      <c r="L32" s="33"/>
    </row>
    <row r="33" spans="1:12" ht="12.75">
      <c r="A33" s="67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0" t="s">
        <v>107</v>
      </c>
      <c r="B34" s="30" t="s">
        <v>66</v>
      </c>
      <c r="E34" s="33">
        <v>-6116</v>
      </c>
      <c r="F34" s="33"/>
      <c r="G34" s="33">
        <v>-2494</v>
      </c>
      <c r="H34" s="33"/>
      <c r="I34" s="68">
        <v>-8118</v>
      </c>
      <c r="J34" s="33"/>
      <c r="K34" s="68">
        <v>-5049</v>
      </c>
      <c r="L34" s="33"/>
    </row>
    <row r="35" spans="1:12" ht="12.75">
      <c r="A35" s="67"/>
      <c r="E35" s="33"/>
      <c r="F35" s="33"/>
      <c r="G35" s="33"/>
      <c r="H35" s="33"/>
      <c r="I35" s="33"/>
      <c r="J35" s="33"/>
      <c r="K35" s="33"/>
      <c r="L35" s="33"/>
    </row>
    <row r="36" spans="1:12" ht="5.25" customHeight="1">
      <c r="A36" s="67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61" t="s">
        <v>108</v>
      </c>
      <c r="B37" s="30" t="s">
        <v>9</v>
      </c>
      <c r="E37" s="33">
        <v>130</v>
      </c>
      <c r="F37" s="33">
        <v>0</v>
      </c>
      <c r="G37" s="33">
        <v>137</v>
      </c>
      <c r="H37" s="33"/>
      <c r="I37" s="68">
        <v>35</v>
      </c>
      <c r="J37" s="33"/>
      <c r="K37" s="68">
        <v>208</v>
      </c>
      <c r="L37" s="33"/>
    </row>
    <row r="38" spans="5:12" ht="12.75">
      <c r="E38" s="35"/>
      <c r="F38" s="33"/>
      <c r="G38" s="35"/>
      <c r="H38" s="33"/>
      <c r="I38" s="35"/>
      <c r="J38" s="33"/>
      <c r="K38" s="35"/>
      <c r="L38" s="33"/>
    </row>
    <row r="39" spans="5:12" ht="5.25" customHeight="1">
      <c r="E39" s="34"/>
      <c r="F39" s="33"/>
      <c r="G39" s="34"/>
      <c r="H39" s="33"/>
      <c r="I39" s="34"/>
      <c r="J39" s="33"/>
      <c r="K39" s="34"/>
      <c r="L39" s="33"/>
    </row>
    <row r="40" spans="1:12" ht="12.75">
      <c r="A40" s="30" t="s">
        <v>105</v>
      </c>
      <c r="B40" s="30" t="s">
        <v>10</v>
      </c>
      <c r="E40" s="33">
        <f>SUM(E32:E38)</f>
        <v>1969</v>
      </c>
      <c r="F40" s="33"/>
      <c r="G40" s="33">
        <f>SUM(G32:G38)</f>
        <v>4182</v>
      </c>
      <c r="H40" s="33"/>
      <c r="I40" s="33">
        <f>SUM(I31:I38)</f>
        <v>4382</v>
      </c>
      <c r="J40" s="33"/>
      <c r="K40" s="33">
        <f>SUM(K31:K38)</f>
        <v>2785</v>
      </c>
      <c r="L40" s="33"/>
    </row>
    <row r="41" spans="1:12" ht="6" customHeight="1">
      <c r="A41" s="69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61" t="s">
        <v>11</v>
      </c>
      <c r="B42" s="30" t="s">
        <v>67</v>
      </c>
      <c r="E42" s="33">
        <v>-868</v>
      </c>
      <c r="F42" s="33"/>
      <c r="G42" s="33">
        <v>-1547</v>
      </c>
      <c r="H42" s="33"/>
      <c r="I42" s="68">
        <v>-2552</v>
      </c>
      <c r="J42" s="33"/>
      <c r="K42" s="68">
        <v>-2987</v>
      </c>
      <c r="L42" s="70"/>
    </row>
    <row r="43" spans="5:12" ht="12.75">
      <c r="E43" s="71"/>
      <c r="G43" s="71"/>
      <c r="I43" s="71"/>
      <c r="K43" s="71"/>
      <c r="L43" s="70"/>
    </row>
    <row r="44" spans="1:11" ht="12.75">
      <c r="A44" s="61" t="s">
        <v>12</v>
      </c>
      <c r="B44" s="30" t="s">
        <v>13</v>
      </c>
      <c r="E44" s="33">
        <f>SUM(E39:E43)</f>
        <v>1101</v>
      </c>
      <c r="F44" s="33"/>
      <c r="G44" s="33">
        <f>SUM(G39:G43)</f>
        <v>2635</v>
      </c>
      <c r="H44" s="33"/>
      <c r="I44" s="33">
        <f>SUM(I39:I43)</f>
        <v>1830</v>
      </c>
      <c r="J44" s="33"/>
      <c r="K44" s="33">
        <f>K40+K42</f>
        <v>-202</v>
      </c>
    </row>
    <row r="45" ht="12.75">
      <c r="A45" s="61"/>
    </row>
    <row r="46" spans="1:11" ht="12.75">
      <c r="A46" s="61"/>
      <c r="B46" s="30" t="s">
        <v>14</v>
      </c>
      <c r="E46" s="33">
        <v>-287</v>
      </c>
      <c r="F46" s="33"/>
      <c r="G46" s="33">
        <v>-729</v>
      </c>
      <c r="H46" s="33"/>
      <c r="I46" s="68">
        <v>-656</v>
      </c>
      <c r="J46" s="33"/>
      <c r="K46" s="68">
        <v>-506</v>
      </c>
    </row>
    <row r="47" spans="1:11" ht="12.75">
      <c r="A47" s="61"/>
      <c r="E47" s="72"/>
      <c r="F47" s="37"/>
      <c r="G47" s="72"/>
      <c r="H47" s="34"/>
      <c r="I47" s="72"/>
      <c r="J47" s="34"/>
      <c r="K47" s="72"/>
    </row>
    <row r="48" spans="1:11" ht="13.5" thickBot="1">
      <c r="A48" s="61" t="s">
        <v>15</v>
      </c>
      <c r="B48" s="30" t="s">
        <v>16</v>
      </c>
      <c r="E48" s="73">
        <f>E44+E46</f>
        <v>814</v>
      </c>
      <c r="F48" s="33"/>
      <c r="G48" s="73">
        <f>G44+G46</f>
        <v>1906</v>
      </c>
      <c r="H48" s="33"/>
      <c r="I48" s="73">
        <f>I44+I46</f>
        <v>1174</v>
      </c>
      <c r="J48" s="36">
        <f>J44+J46</f>
        <v>0</v>
      </c>
      <c r="K48" s="73">
        <f>K44+K46</f>
        <v>-708</v>
      </c>
    </row>
    <row r="49" ht="13.5" thickTop="1">
      <c r="A49" s="61"/>
    </row>
    <row r="50" spans="1:13" ht="12.75">
      <c r="A50" s="61">
        <v>3</v>
      </c>
      <c r="B50" s="30" t="s">
        <v>111</v>
      </c>
      <c r="E50" s="33"/>
      <c r="F50" s="33"/>
      <c r="G50" s="33"/>
      <c r="H50" s="33"/>
      <c r="J50" s="33"/>
      <c r="K50" s="33"/>
      <c r="M50" s="33"/>
    </row>
    <row r="51" spans="1:13" ht="12.75">
      <c r="A51" s="61"/>
      <c r="E51" s="33"/>
      <c r="F51" s="33"/>
      <c r="G51" s="33"/>
      <c r="H51" s="33"/>
      <c r="J51" s="33"/>
      <c r="K51" s="33"/>
      <c r="M51" s="33"/>
    </row>
    <row r="52" spans="1:11" ht="13.5" thickBot="1">
      <c r="A52" s="61"/>
      <c r="B52" s="30" t="s">
        <v>109</v>
      </c>
      <c r="E52" s="74">
        <f>E48/100000*100</f>
        <v>0.814</v>
      </c>
      <c r="G52" s="74">
        <f>G48/70000*100</f>
        <v>2.722857142857143</v>
      </c>
      <c r="H52" s="33"/>
      <c r="I52" s="74">
        <f>I48/100000*100</f>
        <v>1.174</v>
      </c>
      <c r="J52" s="75"/>
      <c r="K52" s="74">
        <f>K48/70000*100</f>
        <v>-1.0114285714285716</v>
      </c>
    </row>
    <row r="53" spans="1:11" ht="6.75" customHeight="1" thickTop="1">
      <c r="A53" s="61"/>
      <c r="E53" s="33"/>
      <c r="F53" s="33"/>
      <c r="G53" s="33"/>
      <c r="H53" s="33"/>
      <c r="I53" s="33"/>
      <c r="J53" s="33"/>
      <c r="K53" s="33"/>
    </row>
    <row r="54" spans="1:11" ht="12.75">
      <c r="A54" s="61"/>
      <c r="E54" s="33"/>
      <c r="F54" s="33"/>
      <c r="G54" s="33"/>
      <c r="H54" s="33"/>
      <c r="I54" s="33"/>
      <c r="J54" s="33"/>
      <c r="K54" s="33"/>
    </row>
    <row r="55" spans="1:11" ht="13.5" thickBot="1">
      <c r="A55" s="61"/>
      <c r="B55" s="30" t="s">
        <v>110</v>
      </c>
      <c r="E55" s="76">
        <v>0</v>
      </c>
      <c r="F55" s="77"/>
      <c r="G55" s="76">
        <v>0</v>
      </c>
      <c r="H55" s="33"/>
      <c r="I55" s="76">
        <v>0</v>
      </c>
      <c r="J55" s="77"/>
      <c r="K55" s="78">
        <v>0</v>
      </c>
    </row>
    <row r="56" spans="1:11" ht="13.5" thickTop="1">
      <c r="A56" s="61"/>
      <c r="E56" s="33"/>
      <c r="F56" s="33"/>
      <c r="G56" s="33"/>
      <c r="H56" s="33"/>
      <c r="I56" s="33"/>
      <c r="J56" s="33"/>
      <c r="K56" s="33"/>
    </row>
    <row r="57" spans="1:11" ht="12.75">
      <c r="A57" s="1"/>
      <c r="E57" s="33"/>
      <c r="F57" s="33"/>
      <c r="G57" s="33"/>
      <c r="H57" s="33"/>
      <c r="I57" s="33"/>
      <c r="J57" s="33"/>
      <c r="K57" s="79"/>
    </row>
    <row r="58" spans="1:11" ht="12.75">
      <c r="A58" s="69"/>
      <c r="E58" s="33"/>
      <c r="F58" s="33"/>
      <c r="G58" s="33"/>
      <c r="H58" s="33"/>
      <c r="I58" s="33"/>
      <c r="J58" s="33"/>
      <c r="K58" s="33"/>
    </row>
    <row r="59" spans="1:11" ht="12.75">
      <c r="A59" s="30" t="s">
        <v>100</v>
      </c>
      <c r="E59" s="33"/>
      <c r="F59" s="33"/>
      <c r="G59" s="33"/>
      <c r="H59" s="33"/>
      <c r="I59" s="33"/>
      <c r="J59" s="33"/>
      <c r="K59" s="33"/>
    </row>
    <row r="60" spans="1:11" ht="12.75">
      <c r="A60" s="30" t="s">
        <v>50</v>
      </c>
      <c r="E60" s="33"/>
      <c r="F60" s="33"/>
      <c r="G60" s="57"/>
      <c r="H60" s="33"/>
      <c r="I60" s="33"/>
      <c r="J60" s="33"/>
      <c r="K60" s="33"/>
    </row>
    <row r="61" spans="5:11" ht="12.75">
      <c r="E61" s="33"/>
      <c r="F61" s="33"/>
      <c r="G61" s="33"/>
      <c r="H61" s="33"/>
      <c r="I61" s="33"/>
      <c r="J61" s="33"/>
      <c r="K61" s="33"/>
    </row>
    <row r="62" spans="3:11" ht="12.75">
      <c r="C62" s="57"/>
      <c r="D62" s="57"/>
      <c r="E62" s="80"/>
      <c r="F62" s="80"/>
      <c r="G62" s="80"/>
      <c r="H62" s="33"/>
      <c r="I62" s="33"/>
      <c r="J62" s="33"/>
      <c r="K62" s="33"/>
    </row>
    <row r="63" spans="5:11" ht="12.75">
      <c r="E63" s="33"/>
      <c r="F63" s="33"/>
      <c r="G63" s="33"/>
      <c r="H63" s="33"/>
      <c r="I63" s="33"/>
      <c r="J63" s="33"/>
      <c r="K63" s="33"/>
    </row>
    <row r="64" spans="5:11" ht="12.75">
      <c r="E64" s="33"/>
      <c r="F64" s="33"/>
      <c r="G64" s="33"/>
      <c r="H64" s="33"/>
      <c r="I64" s="33"/>
      <c r="J64" s="33"/>
      <c r="K64" s="33"/>
    </row>
    <row r="65" spans="5:11" ht="12.75">
      <c r="E65" s="33"/>
      <c r="F65" s="33"/>
      <c r="G65" s="33"/>
      <c r="H65" s="33"/>
      <c r="I65" s="33"/>
      <c r="J65" s="33"/>
      <c r="K65" s="33"/>
    </row>
    <row r="66" spans="5:11" ht="12.75">
      <c r="E66" s="33"/>
      <c r="F66" s="33"/>
      <c r="G66" s="33"/>
      <c r="H66" s="33"/>
      <c r="I66" s="33"/>
      <c r="J66" s="33"/>
      <c r="K66" s="33"/>
    </row>
  </sheetData>
  <mergeCells count="2">
    <mergeCell ref="E10:G10"/>
    <mergeCell ref="I10:K10"/>
  </mergeCells>
  <printOptions/>
  <pageMargins left="0.43" right="0.55" top="1.04" bottom="0.34" header="0.31" footer="0.3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47" sqref="A1:J47"/>
    </sheetView>
  </sheetViews>
  <sheetFormatPr defaultColWidth="9.140625" defaultRowHeight="12.75"/>
  <cols>
    <col min="1" max="1" width="28.57421875" style="0" customWidth="1"/>
    <col min="2" max="2" width="1.8515625" style="0" customWidth="1"/>
    <col min="3" max="3" width="12.00390625" style="0" customWidth="1"/>
    <col min="4" max="4" width="1.28515625" style="0" customWidth="1"/>
    <col min="5" max="5" width="14.00390625" style="0" customWidth="1"/>
    <col min="6" max="6" width="1.1484375" style="0" customWidth="1"/>
    <col min="7" max="7" width="0.9921875" style="0" customWidth="1"/>
    <col min="8" max="8" width="15.421875" style="0" customWidth="1"/>
    <col min="9" max="9" width="1.28515625" style="0" customWidth="1"/>
    <col min="10" max="10" width="14.7109375" style="0" customWidth="1"/>
  </cols>
  <sheetData>
    <row r="1" spans="1:13" ht="15">
      <c r="A1" s="10" t="s">
        <v>87</v>
      </c>
      <c r="M1" s="12"/>
    </row>
    <row r="2" ht="12.75">
      <c r="A2" s="11" t="s">
        <v>88</v>
      </c>
    </row>
    <row r="3" ht="12.75">
      <c r="A3" s="11" t="s">
        <v>89</v>
      </c>
    </row>
    <row r="4" ht="12.75">
      <c r="A4" s="11"/>
    </row>
    <row r="5" ht="12.75">
      <c r="A5" s="1" t="s">
        <v>17</v>
      </c>
    </row>
    <row r="6" ht="12.75">
      <c r="A6" s="1" t="s">
        <v>115</v>
      </c>
    </row>
    <row r="7" ht="12.75">
      <c r="A7" s="11" t="s">
        <v>1</v>
      </c>
    </row>
    <row r="8" ht="12.75">
      <c r="A8" s="11"/>
    </row>
    <row r="9" ht="12.75">
      <c r="A9" s="11"/>
    </row>
    <row r="10" spans="3:10" ht="12.75">
      <c r="C10" s="22"/>
      <c r="D10" s="22"/>
      <c r="E10" s="31" t="s">
        <v>94</v>
      </c>
      <c r="F10" s="22"/>
      <c r="G10" s="22"/>
      <c r="H10" s="22"/>
      <c r="I10" s="22"/>
      <c r="J10" s="22"/>
    </row>
    <row r="11" spans="3:10" ht="12.75">
      <c r="C11" s="22"/>
      <c r="D11" s="22"/>
      <c r="E11" s="31" t="s">
        <v>95</v>
      </c>
      <c r="F11" s="22"/>
      <c r="G11" s="22"/>
      <c r="H11" s="31" t="s">
        <v>95</v>
      </c>
      <c r="I11" s="22"/>
      <c r="J11" s="22"/>
    </row>
    <row r="12" spans="3:10" ht="12.75">
      <c r="C12" s="31" t="s">
        <v>68</v>
      </c>
      <c r="D12" s="22"/>
      <c r="E12" s="31" t="s">
        <v>96</v>
      </c>
      <c r="F12" s="22"/>
      <c r="G12" s="22"/>
      <c r="H12" s="31" t="s">
        <v>98</v>
      </c>
      <c r="I12" s="22"/>
      <c r="J12" s="22" t="s">
        <v>76</v>
      </c>
    </row>
    <row r="13" spans="3:10" ht="12.75">
      <c r="C13" s="22"/>
      <c r="D13" s="22"/>
      <c r="E13" s="31" t="s">
        <v>97</v>
      </c>
      <c r="F13" s="22"/>
      <c r="G13" s="22"/>
      <c r="H13" s="31" t="s">
        <v>99</v>
      </c>
      <c r="I13" s="22"/>
      <c r="J13" s="22"/>
    </row>
    <row r="14" spans="3:10" ht="12.75"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3" t="s">
        <v>116</v>
      </c>
      <c r="C15" s="22" t="s">
        <v>91</v>
      </c>
      <c r="D15" s="22"/>
      <c r="E15" s="22" t="s">
        <v>91</v>
      </c>
      <c r="F15" s="22"/>
      <c r="G15" s="22"/>
      <c r="H15" s="22" t="s">
        <v>91</v>
      </c>
      <c r="I15" s="22"/>
      <c r="J15" s="22" t="s">
        <v>91</v>
      </c>
    </row>
    <row r="18" spans="1:11" ht="12.75">
      <c r="A18" t="s">
        <v>81</v>
      </c>
      <c r="C18" s="27">
        <v>100000</v>
      </c>
      <c r="D18" s="27"/>
      <c r="E18" s="27">
        <v>172770</v>
      </c>
      <c r="F18" s="27"/>
      <c r="G18" s="27"/>
      <c r="H18" s="27">
        <v>65053</v>
      </c>
      <c r="I18" s="27"/>
      <c r="J18" s="27">
        <f>SUM(C18:I18)</f>
        <v>337823</v>
      </c>
      <c r="K18" s="14"/>
    </row>
    <row r="19" spans="3:10" ht="12.75">
      <c r="C19" s="24"/>
      <c r="D19" s="24"/>
      <c r="E19" s="24"/>
      <c r="F19" s="24"/>
      <c r="G19" s="24"/>
      <c r="H19" s="24"/>
      <c r="I19" s="24"/>
      <c r="J19" s="24"/>
    </row>
    <row r="20" spans="1:10" ht="12.75">
      <c r="A20" t="s">
        <v>143</v>
      </c>
      <c r="C20" s="24">
        <v>0</v>
      </c>
      <c r="D20" s="24"/>
      <c r="E20" s="24">
        <v>0</v>
      </c>
      <c r="F20" s="24"/>
      <c r="G20" s="24"/>
      <c r="H20" s="24">
        <v>1174</v>
      </c>
      <c r="I20" s="24"/>
      <c r="J20" s="24">
        <f>SUM(C20:I20)</f>
        <v>1174</v>
      </c>
    </row>
    <row r="21" spans="3:10" ht="12.75">
      <c r="C21" s="24"/>
      <c r="D21" s="24"/>
      <c r="E21" s="24"/>
      <c r="F21" s="24"/>
      <c r="G21" s="24"/>
      <c r="H21" s="24"/>
      <c r="I21" s="24"/>
      <c r="J21" s="24"/>
    </row>
    <row r="22" spans="1:10" ht="13.5" thickBot="1">
      <c r="A22" t="s">
        <v>117</v>
      </c>
      <c r="C22" s="28">
        <f>SUM(C18:C20)</f>
        <v>100000</v>
      </c>
      <c r="E22" s="28">
        <f>SUM(E18:E20)</f>
        <v>172770</v>
      </c>
      <c r="H22" s="28">
        <f>SUM(H18:H20)</f>
        <v>66227</v>
      </c>
      <c r="J22" s="28">
        <f>SUM(J18:J20)</f>
        <v>338997</v>
      </c>
    </row>
    <row r="23" ht="13.5" thickTop="1"/>
    <row r="25" spans="5:8" ht="12.75">
      <c r="E25" s="31" t="s">
        <v>94</v>
      </c>
      <c r="F25" s="22"/>
      <c r="G25" s="22"/>
      <c r="H25" s="22"/>
    </row>
    <row r="26" spans="3:10" ht="12.75">
      <c r="C26" s="22"/>
      <c r="D26" s="22"/>
      <c r="E26" s="31" t="s">
        <v>95</v>
      </c>
      <c r="F26" s="22"/>
      <c r="G26" s="22"/>
      <c r="H26" s="31" t="s">
        <v>95</v>
      </c>
      <c r="I26" s="22"/>
      <c r="J26" s="22"/>
    </row>
    <row r="27" spans="3:10" ht="12.75">
      <c r="C27" s="22"/>
      <c r="D27" s="22"/>
      <c r="E27" s="31" t="s">
        <v>96</v>
      </c>
      <c r="F27" s="22"/>
      <c r="G27" s="22"/>
      <c r="H27" s="31" t="s">
        <v>98</v>
      </c>
      <c r="I27" s="22"/>
      <c r="J27" s="22"/>
    </row>
    <row r="28" spans="3:10" ht="12.75">
      <c r="C28" s="22" t="s">
        <v>68</v>
      </c>
      <c r="D28" s="22"/>
      <c r="E28" s="31" t="s">
        <v>97</v>
      </c>
      <c r="F28" s="22"/>
      <c r="G28" s="22"/>
      <c r="H28" s="31" t="s">
        <v>99</v>
      </c>
      <c r="I28" s="22"/>
      <c r="J28" s="22" t="s">
        <v>76</v>
      </c>
    </row>
    <row r="29" spans="3:10" ht="12.75"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3" t="s">
        <v>113</v>
      </c>
      <c r="C30" s="22" t="s">
        <v>91</v>
      </c>
      <c r="D30" s="22"/>
      <c r="E30" s="22" t="s">
        <v>91</v>
      </c>
      <c r="F30" s="22"/>
      <c r="G30" s="22"/>
      <c r="H30" s="22" t="s">
        <v>91</v>
      </c>
      <c r="I30" s="22"/>
      <c r="J30" s="22" t="s">
        <v>91</v>
      </c>
    </row>
    <row r="32" ht="12.75">
      <c r="A32" t="s">
        <v>18</v>
      </c>
    </row>
    <row r="33" spans="1:10" ht="12.75">
      <c r="A33" t="s">
        <v>19</v>
      </c>
      <c r="C33" s="24">
        <v>70000</v>
      </c>
      <c r="D33" s="24"/>
      <c r="E33" s="24">
        <v>190497</v>
      </c>
      <c r="F33" s="24"/>
      <c r="G33" s="24"/>
      <c r="H33" s="24">
        <v>62910</v>
      </c>
      <c r="I33" s="24"/>
      <c r="J33" s="24">
        <f>SUM(C33:H33)</f>
        <v>323407</v>
      </c>
    </row>
    <row r="34" spans="1:10" ht="12.75">
      <c r="A34" t="s">
        <v>20</v>
      </c>
      <c r="C34" s="25">
        <v>0</v>
      </c>
      <c r="D34" s="24"/>
      <c r="E34" s="25">
        <v>0</v>
      </c>
      <c r="F34" s="24"/>
      <c r="G34" s="24"/>
      <c r="H34" s="29">
        <v>-400</v>
      </c>
      <c r="I34" s="24"/>
      <c r="J34" s="25">
        <f>SUM(C34:H34)</f>
        <v>-400</v>
      </c>
    </row>
    <row r="35" spans="1:10" ht="12.75">
      <c r="A35" t="s">
        <v>21</v>
      </c>
      <c r="C35" s="24">
        <f>SUM(C33:C34)</f>
        <v>70000</v>
      </c>
      <c r="D35" s="24"/>
      <c r="E35" s="24">
        <f>SUM(E33:E34)</f>
        <v>190497</v>
      </c>
      <c r="F35" s="24"/>
      <c r="G35" s="24"/>
      <c r="H35" s="24">
        <f>SUM(H33:H34)</f>
        <v>62510</v>
      </c>
      <c r="I35" s="24"/>
      <c r="J35" s="24">
        <f>SUM(J33:J34)</f>
        <v>323007</v>
      </c>
    </row>
    <row r="36" spans="3:10" ht="12.75">
      <c r="C36" s="24"/>
      <c r="D36" s="24"/>
      <c r="E36" s="24"/>
      <c r="F36" s="24"/>
      <c r="G36" s="24"/>
      <c r="H36" s="24"/>
      <c r="I36" s="24"/>
      <c r="J36" s="24"/>
    </row>
    <row r="37" spans="1:10" ht="12.75">
      <c r="A37" t="s">
        <v>144</v>
      </c>
      <c r="C37" s="24">
        <v>0</v>
      </c>
      <c r="D37" s="24"/>
      <c r="E37" s="24">
        <v>0</v>
      </c>
      <c r="F37" s="24"/>
      <c r="G37" s="24"/>
      <c r="H37" s="24">
        <v>-708</v>
      </c>
      <c r="I37" s="24"/>
      <c r="J37" s="24">
        <f>SUM(C37:I37)</f>
        <v>-708</v>
      </c>
    </row>
    <row r="38" spans="3:10" ht="12.75">
      <c r="C38" s="24"/>
      <c r="D38" s="24"/>
      <c r="E38" s="24"/>
      <c r="F38" s="24"/>
      <c r="G38" s="24"/>
      <c r="H38" s="24"/>
      <c r="I38" s="24"/>
      <c r="J38" s="24"/>
    </row>
    <row r="39" spans="1:10" ht="13.5" thickBot="1">
      <c r="A39" t="s">
        <v>114</v>
      </c>
      <c r="C39" s="15">
        <f>SUM(C35:C38)</f>
        <v>70000</v>
      </c>
      <c r="D39" s="13"/>
      <c r="E39" s="15">
        <f>SUM(E35:E38)</f>
        <v>190497</v>
      </c>
      <c r="F39" s="13"/>
      <c r="G39" s="13"/>
      <c r="H39" s="15">
        <f>SUM(H35:H38)</f>
        <v>61802</v>
      </c>
      <c r="I39" s="13"/>
      <c r="J39" s="15">
        <f>SUM(J35:J38)</f>
        <v>322299</v>
      </c>
    </row>
    <row r="40" ht="13.5" thickTop="1"/>
    <row r="45" ht="12.75">
      <c r="A45" t="s">
        <v>52</v>
      </c>
    </row>
    <row r="46" ht="12.75">
      <c r="A46" t="s">
        <v>53</v>
      </c>
    </row>
    <row r="70" ht="12.75" hidden="1"/>
  </sheetData>
  <printOptions/>
  <pageMargins left="0.75" right="0.57" top="1.065" bottom="0.4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A64" sqref="A1:L64"/>
    </sheetView>
  </sheetViews>
  <sheetFormatPr defaultColWidth="9.140625" defaultRowHeight="12.75"/>
  <cols>
    <col min="1" max="1" width="4.28125" style="3" customWidth="1"/>
    <col min="2" max="5" width="9.140625" style="3" customWidth="1"/>
    <col min="6" max="6" width="11.7109375" style="3" customWidth="1"/>
    <col min="7" max="7" width="2.140625" style="3" customWidth="1"/>
    <col min="8" max="8" width="11.7109375" style="3" customWidth="1"/>
    <col min="9" max="9" width="11.00390625" style="3" customWidth="1"/>
    <col min="10" max="10" width="9.140625" style="3" customWidth="1"/>
    <col min="11" max="11" width="2.28125" style="3" customWidth="1"/>
    <col min="12" max="16384" width="9.140625" style="3" customWidth="1"/>
  </cols>
  <sheetData>
    <row r="1" spans="1:12" ht="12">
      <c r="A1" s="2" t="s">
        <v>87</v>
      </c>
      <c r="G1" s="44"/>
      <c r="I1" s="45"/>
      <c r="L1" s="16"/>
    </row>
    <row r="2" spans="1:7" ht="12">
      <c r="A2" s="3" t="s">
        <v>88</v>
      </c>
      <c r="G2" s="21"/>
    </row>
    <row r="3" spans="1:10" ht="12">
      <c r="A3" s="3" t="s">
        <v>89</v>
      </c>
      <c r="J3" s="9"/>
    </row>
    <row r="4" ht="12">
      <c r="J4" s="9"/>
    </row>
    <row r="5" ht="12">
      <c r="A5" s="2" t="s">
        <v>22</v>
      </c>
    </row>
    <row r="6" ht="12">
      <c r="A6" s="2" t="s">
        <v>118</v>
      </c>
    </row>
    <row r="7" ht="12">
      <c r="A7" s="3" t="s">
        <v>1</v>
      </c>
    </row>
    <row r="8" spans="6:12" ht="14.25" customHeight="1">
      <c r="F8" s="105"/>
      <c r="G8" s="105"/>
      <c r="H8" s="105"/>
      <c r="J8" s="105"/>
      <c r="K8" s="105"/>
      <c r="L8" s="105"/>
    </row>
    <row r="9" spans="6:12" ht="12">
      <c r="F9" s="7" t="s">
        <v>90</v>
      </c>
      <c r="G9" s="2"/>
      <c r="H9" s="7" t="s">
        <v>90</v>
      </c>
      <c r="J9" s="38"/>
      <c r="L9" s="38"/>
    </row>
    <row r="10" spans="6:12" ht="12">
      <c r="F10" s="39">
        <v>38168</v>
      </c>
      <c r="G10" s="2"/>
      <c r="H10" s="39">
        <v>37986</v>
      </c>
      <c r="J10" s="40"/>
      <c r="L10" s="40"/>
    </row>
    <row r="11" spans="6:12" ht="12">
      <c r="F11" s="41" t="s">
        <v>91</v>
      </c>
      <c r="G11" s="2"/>
      <c r="H11" s="41" t="s">
        <v>91</v>
      </c>
      <c r="J11" s="38"/>
      <c r="L11" s="38"/>
    </row>
    <row r="12" spans="6:12" ht="12">
      <c r="F12" s="41"/>
      <c r="G12" s="2"/>
      <c r="H12" s="41"/>
      <c r="J12" s="38"/>
      <c r="L12" s="38"/>
    </row>
    <row r="13" spans="1:12" ht="11.25" customHeight="1">
      <c r="A13" s="3" t="s">
        <v>23</v>
      </c>
      <c r="F13" s="7"/>
      <c r="G13" s="2"/>
      <c r="H13" s="7"/>
      <c r="J13" s="38"/>
      <c r="L13" s="38"/>
    </row>
    <row r="14" spans="2:12" ht="12">
      <c r="B14" s="3" t="s">
        <v>24</v>
      </c>
      <c r="F14" s="6">
        <v>91132</v>
      </c>
      <c r="G14" s="6"/>
      <c r="H14" s="6">
        <v>91631</v>
      </c>
      <c r="I14" s="20"/>
      <c r="J14" s="38"/>
      <c r="L14" s="38"/>
    </row>
    <row r="15" spans="2:12" ht="12">
      <c r="B15" s="3" t="s">
        <v>25</v>
      </c>
      <c r="F15" s="6">
        <v>26591</v>
      </c>
      <c r="G15" s="6"/>
      <c r="H15" s="6">
        <v>27650</v>
      </c>
      <c r="I15" s="20"/>
      <c r="J15" s="38"/>
      <c r="L15" s="38"/>
    </row>
    <row r="16" spans="2:12" ht="12">
      <c r="B16" s="3" t="s">
        <v>26</v>
      </c>
      <c r="F16" s="6">
        <v>7514</v>
      </c>
      <c r="H16" s="6">
        <v>1714</v>
      </c>
      <c r="I16" s="20"/>
      <c r="J16" s="38"/>
      <c r="L16" s="38"/>
    </row>
    <row r="17" spans="2:12" ht="12">
      <c r="B17" s="3" t="s">
        <v>27</v>
      </c>
      <c r="F17" s="6">
        <v>22991</v>
      </c>
      <c r="G17" s="6"/>
      <c r="H17" s="6">
        <v>23044</v>
      </c>
      <c r="J17" s="38"/>
      <c r="L17" s="38"/>
    </row>
    <row r="18" spans="2:12" ht="12">
      <c r="B18" s="3" t="s">
        <v>28</v>
      </c>
      <c r="F18" s="6">
        <v>138085</v>
      </c>
      <c r="G18" s="6"/>
      <c r="H18" s="6">
        <v>138824</v>
      </c>
      <c r="J18" s="42"/>
      <c r="L18" s="38"/>
    </row>
    <row r="19" spans="2:12" ht="12">
      <c r="B19" s="3" t="s">
        <v>29</v>
      </c>
      <c r="F19" s="6">
        <v>4623</v>
      </c>
      <c r="H19" s="6">
        <v>4623</v>
      </c>
      <c r="I19" s="6"/>
      <c r="J19" s="42"/>
      <c r="L19" s="38"/>
    </row>
    <row r="20" spans="2:12" ht="12">
      <c r="B20" s="3" t="s">
        <v>82</v>
      </c>
      <c r="F20" s="6">
        <v>0</v>
      </c>
      <c r="H20" s="6">
        <v>840</v>
      </c>
      <c r="I20" s="6"/>
      <c r="J20" s="42"/>
      <c r="L20" s="38"/>
    </row>
    <row r="21" spans="6:12" ht="12">
      <c r="F21" s="18">
        <f>SUM(F14:F20)</f>
        <v>290936</v>
      </c>
      <c r="G21" s="6"/>
      <c r="H21" s="18">
        <f>SUM(H14:H20)</f>
        <v>288326</v>
      </c>
      <c r="J21" s="42"/>
      <c r="L21" s="38"/>
    </row>
    <row r="22" spans="6:12" ht="12">
      <c r="F22" s="43"/>
      <c r="G22" s="19"/>
      <c r="H22" s="43"/>
      <c r="J22" s="42"/>
      <c r="L22" s="38"/>
    </row>
    <row r="23" spans="1:12" ht="12">
      <c r="A23" s="3" t="s">
        <v>55</v>
      </c>
      <c r="F23" s="19"/>
      <c r="G23" s="6"/>
      <c r="H23" s="19"/>
      <c r="J23" s="42"/>
      <c r="L23" s="38"/>
    </row>
    <row r="24" spans="2:12" ht="12">
      <c r="B24" s="3" t="s">
        <v>57</v>
      </c>
      <c r="F24" s="46">
        <v>754</v>
      </c>
      <c r="G24" s="19"/>
      <c r="H24" s="46">
        <v>477</v>
      </c>
      <c r="J24" s="42"/>
      <c r="L24" s="38"/>
    </row>
    <row r="25" spans="2:12" ht="12">
      <c r="B25" s="3" t="s">
        <v>56</v>
      </c>
      <c r="F25" s="47">
        <v>96999</v>
      </c>
      <c r="G25" s="19"/>
      <c r="H25" s="47">
        <v>78813</v>
      </c>
      <c r="J25" s="42"/>
      <c r="L25" s="38"/>
    </row>
    <row r="26" spans="2:12" ht="12">
      <c r="B26" s="3" t="s">
        <v>30</v>
      </c>
      <c r="F26" s="47">
        <v>121772</v>
      </c>
      <c r="G26" s="19"/>
      <c r="H26" s="47">
        <v>126472</v>
      </c>
      <c r="J26" s="42"/>
      <c r="L26" s="38"/>
    </row>
    <row r="27" spans="2:12" ht="12">
      <c r="B27" s="3" t="s">
        <v>79</v>
      </c>
      <c r="F27" s="47">
        <v>108408</v>
      </c>
      <c r="G27" s="19"/>
      <c r="H27" s="47">
        <v>114215</v>
      </c>
      <c r="J27" s="42"/>
      <c r="L27" s="38"/>
    </row>
    <row r="28" spans="2:12" ht="12">
      <c r="B28" s="3" t="s">
        <v>69</v>
      </c>
      <c r="F28" s="47">
        <v>40060</v>
      </c>
      <c r="G28" s="19"/>
      <c r="H28" s="47">
        <v>33861</v>
      </c>
      <c r="J28" s="38"/>
      <c r="L28" s="38"/>
    </row>
    <row r="29" spans="2:12" ht="12">
      <c r="B29" s="3" t="s">
        <v>74</v>
      </c>
      <c r="F29" s="47">
        <v>108</v>
      </c>
      <c r="G29" s="19"/>
      <c r="H29" s="47">
        <v>108</v>
      </c>
      <c r="J29" s="38"/>
      <c r="L29" s="38"/>
    </row>
    <row r="30" spans="6:12" ht="12">
      <c r="F30" s="48">
        <f>SUM(F24:F29)</f>
        <v>368101</v>
      </c>
      <c r="H30" s="48">
        <f>SUM(H24:H29)</f>
        <v>353946</v>
      </c>
      <c r="J30" s="38"/>
      <c r="L30" s="38"/>
    </row>
    <row r="31" spans="10:12" ht="6" customHeight="1">
      <c r="J31" s="38"/>
      <c r="L31" s="38"/>
    </row>
    <row r="32" spans="1:8" ht="12">
      <c r="A32" s="3" t="s">
        <v>54</v>
      </c>
      <c r="F32" s="17"/>
      <c r="G32" s="6"/>
      <c r="H32" s="17"/>
    </row>
    <row r="33" spans="2:8" ht="12">
      <c r="B33" s="3" t="s">
        <v>59</v>
      </c>
      <c r="F33" s="47">
        <v>9480</v>
      </c>
      <c r="G33" s="6"/>
      <c r="H33" s="47">
        <v>4733</v>
      </c>
    </row>
    <row r="34" spans="2:8" ht="12">
      <c r="B34" s="3" t="s">
        <v>60</v>
      </c>
      <c r="F34" s="47">
        <v>58440</v>
      </c>
      <c r="G34" s="6"/>
      <c r="H34" s="47">
        <v>56378</v>
      </c>
    </row>
    <row r="35" spans="1:12" ht="12">
      <c r="A35" s="3" t="s">
        <v>92</v>
      </c>
      <c r="B35" s="3" t="s">
        <v>58</v>
      </c>
      <c r="F35" s="47">
        <v>97903</v>
      </c>
      <c r="G35" s="6"/>
      <c r="H35" s="47">
        <v>92361</v>
      </c>
      <c r="I35" s="6"/>
      <c r="J35" s="6"/>
      <c r="K35" s="6"/>
      <c r="L35" s="6"/>
    </row>
    <row r="36" spans="2:12" ht="12">
      <c r="B36" s="3" t="s">
        <v>77</v>
      </c>
      <c r="F36" s="47">
        <v>6367</v>
      </c>
      <c r="G36" s="6"/>
      <c r="H36" s="47">
        <v>7049</v>
      </c>
      <c r="I36" s="6"/>
      <c r="J36" s="6"/>
      <c r="K36" s="6"/>
      <c r="L36" s="6"/>
    </row>
    <row r="37" spans="6:12" ht="12">
      <c r="F37" s="49">
        <f>SUM(F33:F36)</f>
        <v>172190</v>
      </c>
      <c r="G37" s="6"/>
      <c r="H37" s="49">
        <f>SUM(H33:H36)</f>
        <v>160521</v>
      </c>
      <c r="I37" s="6"/>
      <c r="J37" s="6"/>
      <c r="K37" s="6"/>
      <c r="L37" s="6"/>
    </row>
    <row r="38" spans="6:12" ht="5.25" customHeight="1">
      <c r="F38" s="19"/>
      <c r="G38" s="6"/>
      <c r="H38" s="6"/>
      <c r="I38" s="6"/>
      <c r="J38" s="6"/>
      <c r="K38" s="6"/>
      <c r="L38" s="6"/>
    </row>
    <row r="39" spans="1:12" ht="12">
      <c r="A39" s="3" t="s">
        <v>31</v>
      </c>
      <c r="F39" s="6">
        <f>F30-F37</f>
        <v>195911</v>
      </c>
      <c r="G39" s="6"/>
      <c r="H39" s="6">
        <f>H30-H37</f>
        <v>193425</v>
      </c>
      <c r="I39" s="6"/>
      <c r="J39" s="6"/>
      <c r="K39" s="6"/>
      <c r="L39" s="6"/>
    </row>
    <row r="40" spans="9:12" ht="12">
      <c r="I40" s="6"/>
      <c r="J40" s="6"/>
      <c r="K40" s="6"/>
      <c r="L40" s="6"/>
    </row>
    <row r="41" spans="6:12" ht="12.75" thickBot="1">
      <c r="F41" s="50">
        <f>F21+F39</f>
        <v>486847</v>
      </c>
      <c r="G41" s="51"/>
      <c r="H41" s="50">
        <f>H21+H39</f>
        <v>481751</v>
      </c>
      <c r="I41" s="6"/>
      <c r="J41" s="19"/>
      <c r="K41" s="19"/>
      <c r="L41" s="19"/>
    </row>
    <row r="42" spans="6:12" ht="12">
      <c r="F42" s="51"/>
      <c r="G42" s="51"/>
      <c r="H42" s="51"/>
      <c r="I42" s="6"/>
      <c r="J42" s="19"/>
      <c r="K42" s="19"/>
      <c r="L42" s="19"/>
    </row>
    <row r="43" spans="1:12" ht="11.25" customHeight="1">
      <c r="A43" s="3" t="s">
        <v>32</v>
      </c>
      <c r="F43" s="6"/>
      <c r="G43" s="6"/>
      <c r="H43" s="6"/>
      <c r="I43" s="6"/>
      <c r="J43" s="19"/>
      <c r="K43" s="19"/>
      <c r="L43" s="19"/>
    </row>
    <row r="44" spans="2:12" ht="12">
      <c r="B44" s="3" t="s">
        <v>62</v>
      </c>
      <c r="F44" s="6">
        <v>100000</v>
      </c>
      <c r="G44" s="6"/>
      <c r="H44" s="6">
        <v>100000</v>
      </c>
      <c r="I44" s="6"/>
      <c r="J44" s="19"/>
      <c r="K44" s="19"/>
      <c r="L44" s="19"/>
    </row>
    <row r="45" spans="2:12" ht="12">
      <c r="B45" s="3" t="s">
        <v>63</v>
      </c>
      <c r="F45" s="6">
        <v>172770</v>
      </c>
      <c r="G45" s="6"/>
      <c r="H45" s="6">
        <v>172770</v>
      </c>
      <c r="I45" s="6"/>
      <c r="J45" s="19"/>
      <c r="K45" s="19"/>
      <c r="L45" s="19"/>
    </row>
    <row r="46" spans="2:12" ht="12">
      <c r="B46" s="3" t="s">
        <v>33</v>
      </c>
      <c r="F46" s="17">
        <v>66227</v>
      </c>
      <c r="G46" s="6"/>
      <c r="H46" s="17">
        <v>65053</v>
      </c>
      <c r="I46" s="6"/>
      <c r="J46" s="19"/>
      <c r="K46" s="19"/>
      <c r="L46" s="19"/>
    </row>
    <row r="47" spans="6:12" ht="12">
      <c r="F47" s="19"/>
      <c r="G47" s="6"/>
      <c r="H47" s="19"/>
      <c r="I47" s="6"/>
      <c r="J47" s="19"/>
      <c r="K47" s="19"/>
      <c r="L47" s="19"/>
    </row>
    <row r="48" spans="2:12" ht="12">
      <c r="B48" s="3" t="s">
        <v>86</v>
      </c>
      <c r="F48" s="6">
        <f>SUM(F44:F46)</f>
        <v>338997</v>
      </c>
      <c r="G48" s="6"/>
      <c r="H48" s="6">
        <f>SUM(H44:H46)</f>
        <v>337823</v>
      </c>
      <c r="I48" s="6"/>
      <c r="J48" s="19"/>
      <c r="K48" s="19"/>
      <c r="L48" s="19"/>
    </row>
    <row r="49" spans="2:12" ht="12">
      <c r="B49" s="3" t="s">
        <v>34</v>
      </c>
      <c r="F49" s="6">
        <v>63745</v>
      </c>
      <c r="G49" s="6"/>
      <c r="H49" s="17">
        <v>63088</v>
      </c>
      <c r="I49" s="6"/>
      <c r="J49" s="19"/>
      <c r="K49" s="19"/>
      <c r="L49" s="19"/>
    </row>
    <row r="50" spans="6:12" ht="12">
      <c r="F50" s="18">
        <f>SUM(F48:F49)</f>
        <v>402742</v>
      </c>
      <c r="G50" s="6"/>
      <c r="H50" s="18">
        <f>SUM(H48:H49)</f>
        <v>400911</v>
      </c>
      <c r="I50" s="6"/>
      <c r="J50" s="19"/>
      <c r="K50" s="19"/>
      <c r="L50" s="19"/>
    </row>
    <row r="51" spans="6:12" ht="12">
      <c r="F51" s="19"/>
      <c r="G51" s="6"/>
      <c r="H51" s="19"/>
      <c r="I51" s="6"/>
      <c r="J51" s="19"/>
      <c r="K51" s="19"/>
      <c r="L51" s="19"/>
    </row>
    <row r="52" spans="2:12" ht="12">
      <c r="B52" s="3" t="s">
        <v>35</v>
      </c>
      <c r="F52" s="4">
        <v>73390</v>
      </c>
      <c r="G52" s="4"/>
      <c r="H52" s="4">
        <v>73390</v>
      </c>
      <c r="I52" s="6"/>
      <c r="J52" s="19"/>
      <c r="K52" s="19"/>
      <c r="L52" s="19"/>
    </row>
    <row r="53" spans="2:12" ht="12">
      <c r="B53" s="3" t="s">
        <v>61</v>
      </c>
      <c r="F53" s="4">
        <v>6956</v>
      </c>
      <c r="G53" s="4"/>
      <c r="H53" s="4">
        <v>2993</v>
      </c>
      <c r="I53" s="6"/>
      <c r="J53" s="19"/>
      <c r="K53" s="19"/>
      <c r="L53" s="19"/>
    </row>
    <row r="54" spans="2:12" ht="12">
      <c r="B54" s="3" t="s">
        <v>36</v>
      </c>
      <c r="F54" s="4">
        <v>524</v>
      </c>
      <c r="G54" s="4"/>
      <c r="H54" s="4">
        <v>342</v>
      </c>
      <c r="I54" s="6"/>
      <c r="J54" s="19"/>
      <c r="K54" s="19"/>
      <c r="L54" s="19"/>
    </row>
    <row r="55" spans="2:12" ht="12">
      <c r="B55" s="3" t="s">
        <v>80</v>
      </c>
      <c r="F55" s="52">
        <v>3235</v>
      </c>
      <c r="G55" s="4"/>
      <c r="H55" s="4">
        <v>4115</v>
      </c>
      <c r="I55" s="6"/>
      <c r="J55" s="19"/>
      <c r="K55" s="19"/>
      <c r="L55" s="19"/>
    </row>
    <row r="56" spans="2:12" ht="12">
      <c r="B56" s="3" t="s">
        <v>37</v>
      </c>
      <c r="F56" s="18">
        <f>SUM(F52:F55)</f>
        <v>84105</v>
      </c>
      <c r="G56" s="6"/>
      <c r="H56" s="18">
        <f>SUM(H52:H55)</f>
        <v>80840</v>
      </c>
      <c r="I56" s="6"/>
      <c r="J56" s="19"/>
      <c r="K56" s="19"/>
      <c r="L56" s="19"/>
    </row>
    <row r="57" spans="6:12" ht="12.75" thickBot="1">
      <c r="F57" s="53">
        <f>F50+F56</f>
        <v>486847</v>
      </c>
      <c r="G57" s="6"/>
      <c r="H57" s="53">
        <f>H50+H56</f>
        <v>481751</v>
      </c>
      <c r="I57" s="20"/>
      <c r="J57" s="19"/>
      <c r="K57" s="19"/>
      <c r="L57" s="19"/>
    </row>
    <row r="58" spans="2:12" ht="3.75" customHeight="1">
      <c r="B58" s="21"/>
      <c r="C58" s="54"/>
      <c r="E58" s="55"/>
      <c r="I58" s="6"/>
      <c r="J58" s="19"/>
      <c r="K58" s="19"/>
      <c r="L58" s="19"/>
    </row>
    <row r="59" spans="5:12" ht="12">
      <c r="E59" s="20"/>
      <c r="F59" s="6"/>
      <c r="G59" s="6"/>
      <c r="H59" s="6"/>
      <c r="I59" s="6"/>
      <c r="J59" s="19"/>
      <c r="K59" s="19"/>
      <c r="L59" s="19"/>
    </row>
    <row r="60" spans="2:12" ht="12">
      <c r="B60" s="3" t="s">
        <v>38</v>
      </c>
      <c r="F60" s="8">
        <f>(F48-F15)/F44</f>
        <v>3.12406</v>
      </c>
      <c r="G60" s="6"/>
      <c r="H60" s="8">
        <f>(H48-H15)/H44</f>
        <v>3.10173</v>
      </c>
      <c r="I60" s="6"/>
      <c r="J60" s="19"/>
      <c r="K60" s="19"/>
      <c r="L60" s="19"/>
    </row>
    <row r="61" spans="6:12" ht="12">
      <c r="F61" s="6"/>
      <c r="G61" s="6"/>
      <c r="H61" s="6"/>
      <c r="I61" s="6"/>
      <c r="J61" s="19"/>
      <c r="K61" s="19"/>
      <c r="L61" s="19"/>
    </row>
    <row r="62" spans="6:12" ht="12">
      <c r="F62" s="6"/>
      <c r="G62" s="6"/>
      <c r="H62" s="6"/>
      <c r="I62" s="6"/>
      <c r="J62" s="19"/>
      <c r="K62" s="19"/>
      <c r="L62" s="19"/>
    </row>
    <row r="63" spans="1:12" ht="12">
      <c r="A63" s="3" t="s">
        <v>39</v>
      </c>
      <c r="F63" s="6"/>
      <c r="G63" s="6"/>
      <c r="H63" s="6"/>
      <c r="I63" s="6"/>
      <c r="J63" s="19"/>
      <c r="K63" s="19"/>
      <c r="L63" s="19"/>
    </row>
    <row r="64" spans="1:12" ht="12">
      <c r="A64" s="3" t="s">
        <v>49</v>
      </c>
      <c r="F64" s="6"/>
      <c r="G64" s="6"/>
      <c r="H64" s="6"/>
      <c r="I64" s="6"/>
      <c r="J64" s="19"/>
      <c r="K64" s="19"/>
      <c r="L64" s="19"/>
    </row>
    <row r="65" spans="6:12" ht="12">
      <c r="F65" s="6"/>
      <c r="G65" s="6"/>
      <c r="H65" s="6"/>
      <c r="I65" s="6"/>
      <c r="J65" s="19"/>
      <c r="K65" s="19"/>
      <c r="L65" s="19"/>
    </row>
    <row r="66" spans="6:12" ht="12">
      <c r="F66" s="6"/>
      <c r="G66" s="6"/>
      <c r="H66" s="6"/>
      <c r="I66" s="6"/>
      <c r="J66" s="19"/>
      <c r="K66" s="19"/>
      <c r="L66" s="19"/>
    </row>
    <row r="67" spans="6:12" ht="12">
      <c r="F67" s="6"/>
      <c r="G67" s="6"/>
      <c r="H67" s="6"/>
      <c r="I67" s="6"/>
      <c r="J67" s="19"/>
      <c r="K67" s="19"/>
      <c r="L67" s="19"/>
    </row>
    <row r="68" spans="10:12" ht="12">
      <c r="J68" s="5"/>
      <c r="K68" s="5"/>
      <c r="L68" s="5"/>
    </row>
    <row r="69" spans="10:12" ht="12">
      <c r="J69" s="5"/>
      <c r="K69" s="5"/>
      <c r="L69" s="5"/>
    </row>
    <row r="70" spans="10:12" ht="12">
      <c r="J70" s="5"/>
      <c r="K70" s="5"/>
      <c r="L70" s="5"/>
    </row>
  </sheetData>
  <mergeCells count="2">
    <mergeCell ref="F8:H8"/>
    <mergeCell ref="J8:L8"/>
  </mergeCells>
  <printOptions/>
  <pageMargins left="0.83" right="0.75" top="0.53" bottom="0.59" header="0.5" footer="0.5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.421875" style="11" customWidth="1"/>
    <col min="2" max="2" width="5.57421875" style="11" customWidth="1"/>
    <col min="3" max="3" width="47.421875" style="11" customWidth="1"/>
    <col min="4" max="4" width="7.140625" style="11" customWidth="1"/>
    <col min="5" max="5" width="11.8515625" style="11" bestFit="1" customWidth="1"/>
    <col min="6" max="6" width="2.421875" style="11" customWidth="1"/>
    <col min="7" max="7" width="11.140625" style="11" bestFit="1" customWidth="1"/>
    <col min="8" max="16384" width="9.140625" style="11" customWidth="1"/>
  </cols>
  <sheetData>
    <row r="1" ht="11.25">
      <c r="A1" s="81" t="s">
        <v>85</v>
      </c>
    </row>
    <row r="2" ht="11.25">
      <c r="A2" s="81" t="s">
        <v>40</v>
      </c>
    </row>
    <row r="3" ht="11.25">
      <c r="A3" s="81" t="s">
        <v>119</v>
      </c>
    </row>
    <row r="4" ht="11.25">
      <c r="A4" s="11" t="s">
        <v>1</v>
      </c>
    </row>
    <row r="5" ht="6" customHeight="1"/>
    <row r="6" spans="5:7" ht="11.25">
      <c r="E6" s="82">
        <v>38168</v>
      </c>
      <c r="G6" s="82">
        <v>37802</v>
      </c>
    </row>
    <row r="7" spans="5:7" ht="11.25">
      <c r="E7" s="83" t="s">
        <v>91</v>
      </c>
      <c r="G7" s="83" t="s">
        <v>91</v>
      </c>
    </row>
    <row r="8" ht="4.5" customHeight="1">
      <c r="G8" s="84"/>
    </row>
    <row r="9" spans="1:7" ht="11.25">
      <c r="A9" s="11" t="s">
        <v>120</v>
      </c>
      <c r="D9" s="85"/>
      <c r="E9" s="86">
        <v>4382</v>
      </c>
      <c r="F9" s="87"/>
      <c r="G9" s="88">
        <v>2785</v>
      </c>
    </row>
    <row r="10" spans="4:7" ht="11.25">
      <c r="D10" s="85"/>
      <c r="E10" s="86"/>
      <c r="F10" s="87"/>
      <c r="G10" s="88"/>
    </row>
    <row r="11" spans="1:7" ht="11.25">
      <c r="A11" s="11" t="s">
        <v>121</v>
      </c>
      <c r="D11" s="85"/>
      <c r="E11" s="86"/>
      <c r="F11" s="87"/>
      <c r="G11" s="88"/>
    </row>
    <row r="12" spans="1:7" ht="11.25">
      <c r="A12" s="11" t="s">
        <v>122</v>
      </c>
      <c r="D12" s="85"/>
      <c r="E12" s="86">
        <v>3064</v>
      </c>
      <c r="F12" s="87"/>
      <c r="G12" s="88">
        <v>2624</v>
      </c>
    </row>
    <row r="13" spans="1:7" ht="11.25">
      <c r="A13" s="11" t="s">
        <v>123</v>
      </c>
      <c r="D13" s="85"/>
      <c r="E13" s="88">
        <v>7895</v>
      </c>
      <c r="F13" s="87"/>
      <c r="G13" s="88">
        <v>4194</v>
      </c>
    </row>
    <row r="14" spans="4:7" ht="3.75" customHeight="1">
      <c r="D14" s="85"/>
      <c r="E14" s="89"/>
      <c r="F14" s="87"/>
      <c r="G14" s="89"/>
    </row>
    <row r="15" spans="1:7" ht="11.25" customHeight="1">
      <c r="A15" s="11" t="s">
        <v>124</v>
      </c>
      <c r="D15" s="85"/>
      <c r="E15" s="88">
        <f>SUM(E9:E13)</f>
        <v>15341</v>
      </c>
      <c r="F15" s="87"/>
      <c r="G15" s="90">
        <f>SUM(G9:G13)</f>
        <v>9603</v>
      </c>
    </row>
    <row r="16" spans="4:7" ht="11.25">
      <c r="D16" s="85"/>
      <c r="E16" s="88"/>
      <c r="F16" s="87"/>
      <c r="G16" s="88"/>
    </row>
    <row r="17" spans="1:7" ht="11.25">
      <c r="A17" s="11" t="s">
        <v>125</v>
      </c>
      <c r="D17" s="85"/>
      <c r="E17" s="88"/>
      <c r="F17" s="87"/>
      <c r="G17" s="88"/>
    </row>
    <row r="18" spans="1:7" ht="11.25">
      <c r="A18" s="11" t="s">
        <v>126</v>
      </c>
      <c r="E18" s="88">
        <v>-16015</v>
      </c>
      <c r="F18" s="87"/>
      <c r="G18" s="88">
        <v>-26582</v>
      </c>
    </row>
    <row r="19" spans="1:7" ht="11.25">
      <c r="A19" s="11" t="s">
        <v>127</v>
      </c>
      <c r="E19" s="89">
        <v>5652</v>
      </c>
      <c r="F19" s="87"/>
      <c r="G19" s="89">
        <v>6986</v>
      </c>
    </row>
    <row r="20" spans="1:7" ht="11.25">
      <c r="A20" s="11" t="s">
        <v>128</v>
      </c>
      <c r="D20" s="85"/>
      <c r="E20" s="88">
        <f>SUM(E15:E19)</f>
        <v>4978</v>
      </c>
      <c r="F20" s="87"/>
      <c r="G20" s="90">
        <f>SUM(G15:G19)</f>
        <v>-9993</v>
      </c>
    </row>
    <row r="21" spans="4:7" ht="11.25">
      <c r="D21" s="85"/>
      <c r="E21" s="88"/>
      <c r="F21" s="87"/>
      <c r="G21" s="88"/>
    </row>
    <row r="22" spans="1:7" ht="11.25">
      <c r="A22" s="11" t="s">
        <v>129</v>
      </c>
      <c r="D22" s="85"/>
      <c r="E22" s="88">
        <v>-4390</v>
      </c>
      <c r="F22" s="87"/>
      <c r="G22" s="88">
        <v>-4113</v>
      </c>
    </row>
    <row r="23" spans="4:7" ht="11.25">
      <c r="D23" s="85"/>
      <c r="E23" s="88"/>
      <c r="F23" s="87"/>
      <c r="G23" s="88"/>
    </row>
    <row r="24" spans="1:7" ht="11.25">
      <c r="A24" s="11" t="s">
        <v>93</v>
      </c>
      <c r="E24" s="91">
        <f>SUM(E20:E22)</f>
        <v>588</v>
      </c>
      <c r="F24" s="87"/>
      <c r="G24" s="92">
        <f>SUM(G20:G22)</f>
        <v>-14106</v>
      </c>
    </row>
    <row r="25" spans="5:7" ht="11.25">
      <c r="E25" s="88"/>
      <c r="F25" s="87"/>
      <c r="G25" s="88"/>
    </row>
    <row r="26" spans="1:7" ht="11.25">
      <c r="A26" s="11" t="s">
        <v>130</v>
      </c>
      <c r="D26" s="85"/>
      <c r="E26" s="88"/>
      <c r="F26" s="87"/>
      <c r="G26" s="88"/>
    </row>
    <row r="27" spans="2:7" ht="11.25">
      <c r="B27" s="11" t="s">
        <v>131</v>
      </c>
      <c r="D27" s="85"/>
      <c r="E27" s="88">
        <v>0</v>
      </c>
      <c r="F27" s="87"/>
      <c r="G27" s="88">
        <v>27394</v>
      </c>
    </row>
    <row r="28" spans="2:7" ht="11.25">
      <c r="B28" s="11" t="s">
        <v>132</v>
      </c>
      <c r="D28" s="85"/>
      <c r="E28" s="88">
        <v>0</v>
      </c>
      <c r="F28" s="87"/>
      <c r="G28" s="88">
        <v>67</v>
      </c>
    </row>
    <row r="29" spans="2:7" ht="11.25">
      <c r="B29" s="11" t="s">
        <v>133</v>
      </c>
      <c r="D29" s="85"/>
      <c r="E29" s="88">
        <v>395</v>
      </c>
      <c r="F29" s="87"/>
      <c r="G29" s="88">
        <v>218</v>
      </c>
    </row>
    <row r="30" spans="2:7" ht="11.25">
      <c r="B30" s="11" t="s">
        <v>134</v>
      </c>
      <c r="D30" s="85"/>
      <c r="E30" s="88">
        <v>-553</v>
      </c>
      <c r="F30" s="87"/>
      <c r="G30" s="88">
        <v>-2373</v>
      </c>
    </row>
    <row r="31" spans="2:7" ht="11.25">
      <c r="B31" s="11" t="s">
        <v>135</v>
      </c>
      <c r="D31" s="85"/>
      <c r="E31" s="88">
        <v>0</v>
      </c>
      <c r="F31" s="87"/>
      <c r="G31" s="88">
        <v>0</v>
      </c>
    </row>
    <row r="32" spans="1:7" ht="11.25">
      <c r="A32" s="11" t="s">
        <v>136</v>
      </c>
      <c r="D32" s="85"/>
      <c r="E32" s="91">
        <f>SUM(E27:E31)</f>
        <v>-158</v>
      </c>
      <c r="F32" s="87"/>
      <c r="G32" s="92">
        <f>SUM(G26:G31)</f>
        <v>25306</v>
      </c>
    </row>
    <row r="33" spans="4:7" ht="11.25">
      <c r="D33" s="85"/>
      <c r="E33" s="88"/>
      <c r="F33" s="87"/>
      <c r="G33" s="88"/>
    </row>
    <row r="34" spans="4:7" ht="11.25">
      <c r="D34" s="85"/>
      <c r="E34" s="88"/>
      <c r="F34" s="87"/>
      <c r="G34" s="88"/>
    </row>
    <row r="35" spans="1:7" ht="11.25">
      <c r="A35" s="11" t="s">
        <v>137</v>
      </c>
      <c r="D35" s="85"/>
      <c r="E35" s="88"/>
      <c r="F35" s="87"/>
      <c r="G35" s="88"/>
    </row>
    <row r="36" spans="2:7" ht="11.25">
      <c r="B36" s="11" t="s">
        <v>138</v>
      </c>
      <c r="D36" s="85"/>
      <c r="E36" s="88">
        <v>-532</v>
      </c>
      <c r="F36" s="87"/>
      <c r="G36" s="88">
        <v>-1042</v>
      </c>
    </row>
    <row r="37" spans="2:7" ht="11.25">
      <c r="B37" s="11" t="s">
        <v>139</v>
      </c>
      <c r="D37" s="85"/>
      <c r="E37" s="88">
        <v>0</v>
      </c>
      <c r="F37" s="87"/>
      <c r="G37" s="88">
        <v>-1052</v>
      </c>
    </row>
    <row r="38" spans="2:7" ht="11.25">
      <c r="B38" s="11" t="s">
        <v>140</v>
      </c>
      <c r="D38" s="85"/>
      <c r="E38" s="88">
        <v>2055</v>
      </c>
      <c r="F38" s="87"/>
      <c r="G38" s="88">
        <v>-6650</v>
      </c>
    </row>
    <row r="39" spans="1:7" ht="11.25">
      <c r="A39" s="11" t="s">
        <v>141</v>
      </c>
      <c r="D39" s="85"/>
      <c r="E39" s="91">
        <f>SUM(E36:E38)</f>
        <v>1523</v>
      </c>
      <c r="F39" s="87"/>
      <c r="G39" s="91">
        <f>SUM(G36:G38)</f>
        <v>-8744</v>
      </c>
    </row>
    <row r="40" spans="4:7" ht="11.25">
      <c r="D40" s="85"/>
      <c r="E40" s="86"/>
      <c r="F40" s="87"/>
      <c r="G40" s="88"/>
    </row>
    <row r="41" spans="1:7" ht="11.25">
      <c r="A41" s="11" t="s">
        <v>41</v>
      </c>
      <c r="D41" s="85"/>
      <c r="E41" s="86">
        <f>E24+E32+E39</f>
        <v>1953</v>
      </c>
      <c r="F41" s="87"/>
      <c r="G41" s="87">
        <f>G24+G32+G39</f>
        <v>2456</v>
      </c>
    </row>
    <row r="42" spans="4:7" ht="11.25">
      <c r="D42" s="85"/>
      <c r="E42" s="86"/>
      <c r="F42" s="87"/>
      <c r="G42" s="88"/>
    </row>
    <row r="43" spans="1:7" ht="11.25">
      <c r="A43" s="11" t="s">
        <v>142</v>
      </c>
      <c r="D43" s="85"/>
      <c r="E43" s="86">
        <v>31599</v>
      </c>
      <c r="F43" s="87"/>
      <c r="G43" s="88">
        <v>2312</v>
      </c>
    </row>
    <row r="44" spans="1:7" ht="11.25">
      <c r="A44" s="81"/>
      <c r="D44" s="85"/>
      <c r="E44" s="86"/>
      <c r="F44" s="87"/>
      <c r="G44" s="88"/>
    </row>
    <row r="45" spans="1:7" ht="12" thickBot="1">
      <c r="A45" s="11" t="s">
        <v>42</v>
      </c>
      <c r="D45" s="85"/>
      <c r="E45" s="93">
        <f>SUM(E41:E43)</f>
        <v>33552</v>
      </c>
      <c r="F45" s="87"/>
      <c r="G45" s="94">
        <f>SUM(G41:G43)</f>
        <v>4768</v>
      </c>
    </row>
    <row r="46" spans="3:7" ht="6" customHeight="1" thickTop="1">
      <c r="C46" s="81"/>
      <c r="D46" s="95"/>
      <c r="E46" s="86"/>
      <c r="F46" s="87"/>
      <c r="G46" s="88"/>
    </row>
    <row r="47" spans="1:7" ht="11.25">
      <c r="A47" s="11" t="s">
        <v>43</v>
      </c>
      <c r="C47" s="95"/>
      <c r="D47" s="95"/>
      <c r="E47" s="86"/>
      <c r="F47" s="87"/>
      <c r="G47" s="88"/>
    </row>
    <row r="48" spans="2:7" ht="11.25">
      <c r="B48" s="11" t="s">
        <v>44</v>
      </c>
      <c r="C48" s="95"/>
      <c r="D48" s="96"/>
      <c r="E48" s="86">
        <v>40060</v>
      </c>
      <c r="F48" s="87"/>
      <c r="G48" s="87">
        <v>14327</v>
      </c>
    </row>
    <row r="49" spans="2:7" ht="11.25">
      <c r="B49" s="11" t="s">
        <v>78</v>
      </c>
      <c r="C49" s="95"/>
      <c r="D49" s="96"/>
      <c r="E49" s="89">
        <v>-5549</v>
      </c>
      <c r="F49" s="87"/>
      <c r="G49" s="97">
        <v>-6234</v>
      </c>
    </row>
    <row r="50" spans="3:7" ht="11.25">
      <c r="C50" s="95"/>
      <c r="D50" s="95"/>
      <c r="E50" s="88">
        <f>SUM(E48:E49)</f>
        <v>34511</v>
      </c>
      <c r="F50" s="87"/>
      <c r="G50" s="90">
        <f>SUM(G48:G49)</f>
        <v>8093</v>
      </c>
    </row>
    <row r="51" spans="2:7" ht="11.25">
      <c r="B51" s="11" t="s">
        <v>45</v>
      </c>
      <c r="C51" s="98"/>
      <c r="D51" s="95"/>
      <c r="E51" s="86"/>
      <c r="F51" s="87"/>
      <c r="G51" s="87"/>
    </row>
    <row r="52" spans="2:7" ht="11.25">
      <c r="B52" s="11" t="s">
        <v>46</v>
      </c>
      <c r="C52" s="95"/>
      <c r="D52" s="95"/>
      <c r="E52" s="88">
        <v>-959</v>
      </c>
      <c r="F52" s="87"/>
      <c r="G52" s="90">
        <v>-3325</v>
      </c>
    </row>
    <row r="53" spans="3:7" ht="12" thickBot="1">
      <c r="C53" s="95"/>
      <c r="D53" s="99"/>
      <c r="E53" s="93">
        <f>SUM(E50:E52)</f>
        <v>33552</v>
      </c>
      <c r="F53" s="87"/>
      <c r="G53" s="94">
        <f>SUM(G50:G52)</f>
        <v>4768</v>
      </c>
    </row>
    <row r="54" spans="3:7" ht="12" thickTop="1">
      <c r="C54" s="95"/>
      <c r="D54" s="99"/>
      <c r="E54" s="100"/>
      <c r="G54" s="96"/>
    </row>
    <row r="55" spans="3:7" ht="11.25">
      <c r="C55" s="95"/>
      <c r="D55" s="99"/>
      <c r="E55" s="100"/>
      <c r="G55" s="101"/>
    </row>
    <row r="56" spans="3:7" ht="11.25">
      <c r="C56" s="95"/>
      <c r="D56" s="99"/>
      <c r="E56" s="100"/>
      <c r="G56" s="90"/>
    </row>
    <row r="57" spans="1:7" ht="11.25">
      <c r="A57" s="102"/>
      <c r="C57" s="95"/>
      <c r="D57" s="99"/>
      <c r="E57" s="103"/>
      <c r="G57" s="90"/>
    </row>
    <row r="58" spans="3:7" ht="11.25">
      <c r="C58" s="95"/>
      <c r="D58" s="99"/>
      <c r="E58" s="103"/>
      <c r="G58" s="90"/>
    </row>
    <row r="59" spans="1:7" ht="11.25">
      <c r="A59" s="11" t="s">
        <v>47</v>
      </c>
      <c r="C59" s="95"/>
      <c r="D59" s="99"/>
      <c r="E59" s="103"/>
      <c r="G59" s="90"/>
    </row>
    <row r="60" spans="1:7" ht="11.25">
      <c r="A60" s="11" t="s">
        <v>50</v>
      </c>
      <c r="C60" s="95"/>
      <c r="D60" s="99"/>
      <c r="E60" s="103"/>
      <c r="G60" s="90"/>
    </row>
    <row r="61" spans="3:7" ht="11.25">
      <c r="C61" s="95"/>
      <c r="D61" s="99"/>
      <c r="E61" s="103"/>
      <c r="G61" s="90"/>
    </row>
    <row r="62" spans="5:7" ht="11.25">
      <c r="E62" s="103"/>
      <c r="G62" s="90"/>
    </row>
    <row r="63" spans="5:7" ht="11.25">
      <c r="E63" s="103"/>
      <c r="G63" s="90"/>
    </row>
    <row r="64" spans="5:7" ht="11.25">
      <c r="E64" s="103"/>
      <c r="G64" s="90"/>
    </row>
    <row r="65" spans="5:7" ht="11.25">
      <c r="E65" s="103"/>
      <c r="G65" s="90"/>
    </row>
    <row r="66" spans="5:7" ht="11.25">
      <c r="E66" s="103"/>
      <c r="G66" s="90"/>
    </row>
    <row r="67" spans="5:7" ht="11.25">
      <c r="E67" s="103"/>
      <c r="G67" s="90"/>
    </row>
    <row r="68" spans="5:7" ht="11.25">
      <c r="E68" s="103"/>
      <c r="G68" s="90"/>
    </row>
    <row r="69" spans="5:7" ht="11.25">
      <c r="E69" s="103"/>
      <c r="G69" s="90"/>
    </row>
    <row r="70" spans="5:7" ht="11.25">
      <c r="E70" s="103"/>
      <c r="G70" s="90"/>
    </row>
    <row r="71" spans="5:7" ht="11.25">
      <c r="E71" s="103"/>
      <c r="G71" s="90"/>
    </row>
    <row r="72" spans="5:7" ht="11.25">
      <c r="E72" s="103"/>
      <c r="G72" s="90"/>
    </row>
    <row r="73" spans="5:7" ht="11.25">
      <c r="E73" s="103"/>
      <c r="G73" s="90"/>
    </row>
    <row r="74" spans="5:7" ht="11.25">
      <c r="E74" s="103"/>
      <c r="G74" s="90"/>
    </row>
    <row r="75" spans="5:7" ht="11.25">
      <c r="E75" s="103"/>
      <c r="G75" s="90"/>
    </row>
    <row r="76" spans="5:7" ht="11.25">
      <c r="E76" s="103"/>
      <c r="G76" s="90"/>
    </row>
    <row r="77" spans="5:7" ht="11.25">
      <c r="E77" s="103"/>
      <c r="G77" s="90"/>
    </row>
    <row r="78" spans="5:7" ht="11.25">
      <c r="E78" s="103"/>
      <c r="G78" s="90"/>
    </row>
    <row r="79" spans="5:7" ht="11.25">
      <c r="E79" s="103"/>
      <c r="G79" s="90"/>
    </row>
    <row r="80" spans="5:7" ht="11.25">
      <c r="E80" s="103"/>
      <c r="G80" s="90"/>
    </row>
    <row r="81" spans="5:7" ht="11.25">
      <c r="E81" s="103"/>
      <c r="G81" s="90"/>
    </row>
    <row r="82" ht="11.25">
      <c r="G82" s="90"/>
    </row>
    <row r="83" ht="11.25">
      <c r="G83" s="90"/>
    </row>
    <row r="84" ht="11.25">
      <c r="G84" s="90"/>
    </row>
    <row r="85" ht="11.25">
      <c r="G85" s="90"/>
    </row>
    <row r="86" ht="11.25">
      <c r="G86" s="90"/>
    </row>
    <row r="87" ht="11.25">
      <c r="G87" s="90"/>
    </row>
    <row r="88" ht="11.25">
      <c r="G88" s="90"/>
    </row>
    <row r="89" ht="11.25">
      <c r="G89" s="90"/>
    </row>
    <row r="90" ht="11.25">
      <c r="G90" s="90"/>
    </row>
    <row r="91" ht="11.25">
      <c r="G91" s="90"/>
    </row>
    <row r="92" ht="11.25">
      <c r="G92" s="90"/>
    </row>
    <row r="93" ht="11.25">
      <c r="G93" s="90"/>
    </row>
    <row r="94" ht="11.25">
      <c r="G94" s="90"/>
    </row>
    <row r="95" ht="11.25">
      <c r="G95" s="90"/>
    </row>
    <row r="96" ht="11.25">
      <c r="G96" s="90"/>
    </row>
    <row r="97" ht="11.25">
      <c r="G97" s="90"/>
    </row>
    <row r="98" ht="11.25">
      <c r="G98" s="90"/>
    </row>
    <row r="99" ht="11.25">
      <c r="G99" s="90"/>
    </row>
    <row r="100" ht="11.25">
      <c r="G100" s="90"/>
    </row>
  </sheetData>
  <printOptions/>
  <pageMargins left="0.75" right="0.75" top="1.55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SSR</cp:lastModifiedBy>
  <cp:lastPrinted>2004-08-24T07:34:23Z</cp:lastPrinted>
  <dcterms:created xsi:type="dcterms:W3CDTF">2003-01-06T08:36:28Z</dcterms:created>
  <dcterms:modified xsi:type="dcterms:W3CDTF">2004-08-24T07:34:43Z</dcterms:modified>
  <cp:category/>
  <cp:version/>
  <cp:contentType/>
  <cp:contentStatus/>
</cp:coreProperties>
</file>